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dochody 2013 zał 1" sheetId="4" r:id="rId1"/>
    <sheet name="wydatki 2013 zał 2" sheetId="5" r:id="rId2"/>
    <sheet name="Arkusz1" sheetId="1" r:id="rId3"/>
    <sheet name="Arkusz2" sheetId="2" r:id="rId4"/>
    <sheet name="Arkusz3" sheetId="3" r:id="rId5"/>
  </sheets>
  <calcPr calcId="125725"/>
</workbook>
</file>

<file path=xl/calcChain.xml><?xml version="1.0" encoding="utf-8"?>
<calcChain xmlns="http://schemas.openxmlformats.org/spreadsheetml/2006/main">
  <c r="G8" i="4"/>
  <c r="L117" i="5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118" l="1"/>
  <c r="M118" s="1"/>
  <c r="M45"/>
  <c r="M53"/>
  <c r="M61"/>
  <c r="M67"/>
  <c r="M71"/>
  <c r="M75"/>
  <c r="M77"/>
  <c r="M79"/>
  <c r="M81"/>
  <c r="M83"/>
  <c r="M85"/>
  <c r="M87"/>
  <c r="M89"/>
  <c r="M91"/>
  <c r="M93"/>
  <c r="M95"/>
  <c r="M97"/>
  <c r="M99"/>
  <c r="M101"/>
  <c r="M103"/>
  <c r="M105"/>
  <c r="M107"/>
  <c r="M109"/>
  <c r="M111"/>
  <c r="M113"/>
  <c r="M115"/>
  <c r="M117"/>
  <c r="M34"/>
  <c r="M36"/>
  <c r="M38"/>
  <c r="M40"/>
  <c r="M42"/>
  <c r="M44"/>
  <c r="M46"/>
  <c r="M48"/>
  <c r="M50"/>
  <c r="M52"/>
  <c r="M54"/>
  <c r="M56"/>
  <c r="M58"/>
  <c r="M60"/>
  <c r="M62"/>
  <c r="M64"/>
  <c r="M66"/>
  <c r="M68"/>
  <c r="M70"/>
  <c r="M72"/>
  <c r="M74"/>
  <c r="M76"/>
  <c r="M78"/>
  <c r="M80"/>
  <c r="M82"/>
  <c r="M84"/>
  <c r="M86"/>
  <c r="M88"/>
  <c r="M90"/>
  <c r="M92"/>
  <c r="M94"/>
  <c r="M96"/>
  <c r="M98"/>
  <c r="M100"/>
  <c r="M102"/>
  <c r="M104"/>
  <c r="M106"/>
  <c r="M108"/>
  <c r="M110"/>
  <c r="M112"/>
  <c r="M114"/>
  <c r="M116"/>
  <c r="M32"/>
  <c r="M73" l="1"/>
  <c r="M69"/>
  <c r="M65"/>
  <c r="M57"/>
  <c r="M49"/>
  <c r="M41"/>
  <c r="M37"/>
  <c r="M63"/>
  <c r="M59"/>
  <c r="M55"/>
  <c r="M51"/>
  <c r="M47"/>
  <c r="M43"/>
  <c r="M39"/>
  <c r="M35"/>
  <c r="M33"/>
</calcChain>
</file>

<file path=xl/sharedStrings.xml><?xml version="1.0" encoding="utf-8"?>
<sst xmlns="http://schemas.openxmlformats.org/spreadsheetml/2006/main" count="220" uniqueCount="177">
  <si>
    <t>Dział</t>
  </si>
  <si>
    <t>Rozdz</t>
  </si>
  <si>
    <t>Paragraf</t>
  </si>
  <si>
    <t>Treść</t>
  </si>
  <si>
    <t>Pozostałe odsetki</t>
  </si>
  <si>
    <t>6300</t>
  </si>
  <si>
    <t>2360</t>
  </si>
  <si>
    <t>2007</t>
  </si>
  <si>
    <t>Dotacje celowe w ramach programów finansowych z udziałem środków europejskich oraz środków, o których mowa w art..5 ust.1 pkt 3 oraz ust.3 pkt 5 i 6 ustawy, lub płatności w ramach budżetu środków europejskich</t>
  </si>
  <si>
    <t>2320</t>
  </si>
  <si>
    <t>853</t>
  </si>
  <si>
    <t>Pozostałe zadania w zakresie polityki społecznej</t>
  </si>
  <si>
    <t>85333</t>
  </si>
  <si>
    <t>Powiatowe urzędy pracy</t>
  </si>
  <si>
    <t>2009</t>
  </si>
  <si>
    <t>Razem:</t>
  </si>
  <si>
    <t>§</t>
  </si>
  <si>
    <t xml:space="preserve">% </t>
  </si>
  <si>
    <t>Rozdział</t>
  </si>
  <si>
    <t>4300</t>
  </si>
  <si>
    <t>Zakup usług pozostałych</t>
  </si>
  <si>
    <t>2830</t>
  </si>
  <si>
    <t>Dotacja celowa z budżetu na finansowanie lub dofinansowanie zadań zleconych do realizacji pozostałym jednostkom nie zaliczanych do sektora finansów publicznych</t>
  </si>
  <si>
    <t>3030</t>
  </si>
  <si>
    <t>3020</t>
  </si>
  <si>
    <t>4010</t>
  </si>
  <si>
    <t>Wynagrodzenia osobowe pracowników</t>
  </si>
  <si>
    <t>4040</t>
  </si>
  <si>
    <t>4110</t>
  </si>
  <si>
    <t>Składki na ubezpieczenia społeczne</t>
  </si>
  <si>
    <t>4120</t>
  </si>
  <si>
    <t>Składki na Fundusz Pracy</t>
  </si>
  <si>
    <t>4170</t>
  </si>
  <si>
    <t>Wynagrodzenia bezosobowe</t>
  </si>
  <si>
    <t>4210</t>
  </si>
  <si>
    <t>Zakup materiałów i wyposażenia</t>
  </si>
  <si>
    <t>4270</t>
  </si>
  <si>
    <t>Zakup usług remontowych</t>
  </si>
  <si>
    <t>4280</t>
  </si>
  <si>
    <t>Zakup usług zdrowotnych</t>
  </si>
  <si>
    <t>4350</t>
  </si>
  <si>
    <t>4360</t>
  </si>
  <si>
    <t>4370</t>
  </si>
  <si>
    <t>4400</t>
  </si>
  <si>
    <t>Opłaty za administrowanie i czynsze za budynki, lokale i pomieszczenia garażowe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</si>
  <si>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</si>
  <si>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</si>
  <si>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</si>
  <si>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</si>
  <si>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</si>
  <si>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</si>
  <si>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4480</t>
  </si>
  <si>
    <t>Podatek od nieruchomości</t>
  </si>
  <si>
    <t>4700</t>
  </si>
  <si>
    <t>6050</t>
  </si>
  <si>
    <t>Wydatki inwestycyjne jednostek budżetowych</t>
  </si>
  <si>
    <t>Dotacja celowa na pomoc finansową udzielaną między jednostkamisamorządu terytorialnego na dofinansowanie własnych zadań inwestycyjnych i zakupów inwestycyjnych</t>
  </si>
  <si>
    <t>4260</t>
  </si>
  <si>
    <t>Zakup energii</t>
  </si>
  <si>
    <t>4380</t>
  </si>
  <si>
    <t>Zakup usług obejmujących tłumaczenia</t>
  </si>
  <si>
    <t>4500</t>
  </si>
  <si>
    <t>Pozostałe podatki na rzecz budżetów jst</t>
  </si>
  <si>
    <t>4590</t>
  </si>
  <si>
    <t>4610</t>
  </si>
  <si>
    <t>Koszty postępowania sądowego i prokuratorskiego</t>
  </si>
  <si>
    <t>4020</t>
  </si>
  <si>
    <t>Wynagrodzenia osobowe członków korpusu służby cywilnej</t>
  </si>
  <si>
    <t>4550</t>
  </si>
  <si>
    <t>Szkolenia członków korpusu służby cywilnej</t>
  </si>
  <si>
    <t>6060</t>
  </si>
  <si>
    <t>Wydatki na zakupy inwestycyjne jednostek budżetowych</t>
  </si>
  <si>
    <t>2710</t>
  </si>
  <si>
    <t>4140</t>
  </si>
  <si>
    <t>Wpłaty na Państwowy Fundusz Rehabilitacji Osób Niepełnosprawnych</t>
  </si>
  <si>
    <t>4390</t>
  </si>
  <si>
    <t>Zakup usług obejmujących wykonanie ekspertyz, analiz i opinii</t>
  </si>
  <si>
    <t>4420</t>
  </si>
  <si>
    <t>Podróże służbowe zagraniczne</t>
  </si>
  <si>
    <t>4510</t>
  </si>
  <si>
    <t>Opłaty na rzecz budżetu państwa</t>
  </si>
  <si>
    <t>4520</t>
  </si>
  <si>
    <t>Opłaty na rzecz budżetów jednostek samorządu terytorialnego</t>
  </si>
  <si>
    <t>4530</t>
  </si>
  <si>
    <t>4580</t>
  </si>
  <si>
    <t>3040</t>
  </si>
  <si>
    <t>Nagrody o charakterze szczególnym niezaliczone do wynagrodzeń</t>
  </si>
  <si>
    <t>3070</t>
  </si>
  <si>
    <t>Wydatki osobowe niezaliczone do uposażeń wypłacane żołnierzom i funkcjonariuszom</t>
  </si>
  <si>
    <t>4050</t>
  </si>
  <si>
    <t>Uposażenia żołnierzy zawodowych i nadterminowych oraz funkcjonariuszy</t>
  </si>
  <si>
    <t>4060</t>
  </si>
  <si>
    <t xml:space="preserve">Pozostałe należności żołnierzy zawodowych i nadterminowych oraz funkcjonariuszy </t>
  </si>
  <si>
    <t>4070</t>
  </si>
  <si>
    <t>Dodatkowe uposażenie roczne dla żołnierzy zawodowych oraz nagrody roczne dla funkcjonariuszy</t>
  </si>
  <si>
    <t>4180</t>
  </si>
  <si>
    <t>Równoważniki pieniężne i ekwiwalenty dla żołnierzy i funkcjonariuszy</t>
  </si>
  <si>
    <t>8110</t>
  </si>
  <si>
    <t>Odsetki od samorządowych papierów wartościowych lub zaciągniętych przez jednostkę samorządu terytorialnego kredytów i pożyczek</t>
  </si>
  <si>
    <t>4810</t>
  </si>
  <si>
    <t>Rezerwy</t>
  </si>
  <si>
    <t>6800</t>
  </si>
  <si>
    <t>Rezerwy na inwestycje i zakupy inwestycyjne</t>
  </si>
  <si>
    <t>4240</t>
  </si>
  <si>
    <t>Zakup pomocy naukowych, dydaktycznych i książek</t>
  </si>
  <si>
    <t>4780</t>
  </si>
  <si>
    <t>Składki na Fundusz Emerytur Pomostowych</t>
  </si>
  <si>
    <t>2540</t>
  </si>
  <si>
    <t>Dotacja podmiotowa z budżetu dla niepublicznej jednostki systemu oświaty</t>
  </si>
  <si>
    <t>Dotacje celowe przekazane dla powiatu na zadania bieżące realizowane na podstawie porozumień (umów) między jednostkami samorządu terytorialnego</t>
  </si>
  <si>
    <t>2330</t>
  </si>
  <si>
    <t>Dotacje celowe przekazane do samorządu województwa na zadania bieżące realizowane na podstawie porozumień (umów) między jednostkami samorządu terytorialnego</t>
  </si>
  <si>
    <t>6057</t>
  </si>
  <si>
    <t>6059</t>
  </si>
  <si>
    <t>4220</t>
  </si>
  <si>
    <t>Zakup środków żywności</t>
  </si>
  <si>
    <t>Podatek od towarów i usług (VAT)</t>
  </si>
  <si>
    <t>4160</t>
  </si>
  <si>
    <t>Pokrycie ujemnego wyniku finansowego i przejętych zobowiązań po likwidowanych i przekształcanych jednostkach zaliczanych do sektora finansów publicznych</t>
  </si>
  <si>
    <t>4130</t>
  </si>
  <si>
    <t>Dotacja celowa z budżetu jst udzielana w trybie art.. 221 ustawy na finansowanie lub dofinansowanie zadań zleconych do realizacji organizacjom prowadzącym działalność pożytku publicznego</t>
  </si>
  <si>
    <t>3110</t>
  </si>
  <si>
    <t>Świadczenia społeczne</t>
  </si>
  <si>
    <t>4230</t>
  </si>
  <si>
    <t>Opłaty z tytułu zakupu usług telekomunikacyjnych świadczonych w ruchomej publicznej sieci telefonicznej</t>
  </si>
  <si>
    <t>4017</t>
  </si>
  <si>
    <t>4019</t>
  </si>
  <si>
    <t>4117</t>
  </si>
  <si>
    <t>4119</t>
  </si>
  <si>
    <t>4127</t>
  </si>
  <si>
    <t>4129</t>
  </si>
  <si>
    <t>4217</t>
  </si>
  <si>
    <t>4219</t>
  </si>
  <si>
    <t>2570</t>
  </si>
  <si>
    <t>Dotacja podmiotowa z budżetu dla pozostałych jednostek sektora finansów publicznych</t>
  </si>
  <si>
    <t>2580</t>
  </si>
  <si>
    <t>Dotacja podmiotowa z budżetu dla jednostek niezaliczanych do sektora finansów publicznych</t>
  </si>
  <si>
    <t>3037</t>
  </si>
  <si>
    <t>Różne wydatki na rzecz osób fizycznych</t>
  </si>
  <si>
    <t>3039</t>
  </si>
  <si>
    <t>4307</t>
  </si>
  <si>
    <t>4309</t>
  </si>
  <si>
    <t>4047</t>
  </si>
  <si>
    <t>4049</t>
  </si>
  <si>
    <t>4177</t>
  </si>
  <si>
    <t>4179</t>
  </si>
  <si>
    <t>4247</t>
  </si>
  <si>
    <t>4249</t>
  </si>
  <si>
    <t>6067</t>
  </si>
  <si>
    <t>6069</t>
  </si>
  <si>
    <t>3240</t>
  </si>
  <si>
    <t>Stypendia dla uczniów</t>
  </si>
  <si>
    <t>2310</t>
  </si>
  <si>
    <t>Dotacje celowe przekazane gminie na zadania bieżące realizowane na podstawie porozumień (umów) między jednostkami samorządu terytorialnego</t>
  </si>
  <si>
    <t>6570</t>
  </si>
  <si>
    <t>Dotacje celowe przekazane z budżetu na finansowanie lub dofinansowanie zadań inwestycyjnych obiektów zabytkowych jednostkom niezaliczanym do sektora finansów publicznych</t>
  </si>
  <si>
    <t>Wydatki budżetu powiatu nakielskiego według źródeł na rok 2013</t>
  </si>
  <si>
    <t>Nazwa</t>
  </si>
  <si>
    <t>Plan 2013</t>
  </si>
  <si>
    <t>Dotacja celowa na pomoc finansową udzielaną między jednostkami samorządu terytorialnego na dofinansowanie własnych zadań bieżących</t>
  </si>
  <si>
    <t>Wydatki osobowe niezaliczane do wynagrodzeń</t>
  </si>
  <si>
    <t>Dodatkowe wynagrodzenia roczne</t>
  </si>
  <si>
    <t>Składki na ubezpieczenia zdrowotne</t>
  </si>
  <si>
    <t>Zakup leków i materiałów medycznych</t>
  </si>
  <si>
    <t>Zakup usług dostępu do sieci internet</t>
  </si>
  <si>
    <t>Opłaty z tytułu zakupu usług telekomunikacyjnych świadczonych w stacjonarnej publicznej sieci telefonicznej</t>
  </si>
  <si>
    <t>Kary i odszkodowania wypłacone na rzecz osób fizycznych</t>
  </si>
  <si>
    <t>Szkolenia pracowników niebędących członkami korpusu służby cywilnej</t>
  </si>
  <si>
    <t>Ogółem wydatki</t>
  </si>
  <si>
    <t>Plan</t>
  </si>
  <si>
    <t>zmiana</t>
  </si>
  <si>
    <t>Plan po zmianach</t>
  </si>
  <si>
    <t xml:space="preserve">Dochody budżetu powiatu nakielskiego na 2013 rok </t>
  </si>
  <si>
    <t>Plan po zmianie</t>
  </si>
  <si>
    <t xml:space="preserve">Wydatki budżetu powiatu nakielskiego na 2013 rok  </t>
  </si>
  <si>
    <t>Załącznik Nr 1 do uchwały Nr XXVI/ 301 /2013 Rady Powiatu Nakielskiego z dnia 30 stycznia 2013 roku</t>
  </si>
  <si>
    <t>Załącznik Nr 2 do uchwały Nr XXVI/ 301 /2013 Rady Powiatu Nakielskiego z dnia 30 stycznia 2013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</si>
</sst>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sz val="12"/>
      <name val="Arial CE"/>
      <charset val="238"/>
    </font>
    <font>
      <sz val="8.5"/>
      <color indexed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2"/>
      <name val="Times New Roman"/>
      <family val="1"/>
    </font>
    <font>
      <i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</xf>
    <xf numFmtId="0" fontId="8" fillId="0" borderId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  <xf numFmtId="0" fontId="8" fillId="0" borderId="0"/>
    <xf numFmtId="0" fontId="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</xf>
    <xf numFmtId="0" fontId="2" fillId="0" borderId="0" applyNumberFormat="0" applyFill="0" applyBorder="0" applyAlignment="0" applyProtection="0">
      <alignment vertical="top"/>
    </xf>
  </cellStyleXfs>
  <cellXfs count="64">
    <xf numFmtId="0" fontId="0" fillId="0" borderId="0" xfId="0"/>
    <xf numFmtId="0" fontId="3" fillId="0" borderId="0" xfId="1" applyNumberFormat="1" applyFont="1" applyFill="1" applyBorder="1" applyAlignment="1" applyProtection="1">
      <alignment horizontal="left"/>
      <protection locked="0"/>
    </xf>
    <xf numFmtId="49" fontId="3" fillId="2" borderId="0" xfId="1" applyNumberFormat="1" applyFont="1" applyFill="1" applyAlignment="1" applyProtection="1">
      <alignment horizontal="left" vertical="top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1" applyNumberFormat="1" applyFont="1" applyFill="1" applyBorder="1" applyAlignment="1" applyProtection="1">
      <alignment horizontal="left" vertical="center" wrapText="1"/>
      <protection locked="0"/>
    </xf>
    <xf numFmtId="4" fontId="5" fillId="3" borderId="2" xfId="1" applyNumberFormat="1" applyFont="1" applyFill="1" applyBorder="1" applyAlignment="1" applyProtection="1">
      <alignment horizontal="right" vertical="center" wrapText="1"/>
      <protection locked="0"/>
    </xf>
    <xf numFmtId="49" fontId="6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1" applyNumberFormat="1" applyFont="1" applyFill="1" applyBorder="1" applyAlignment="1" applyProtection="1">
      <alignment horizontal="left" vertical="center" wrapText="1"/>
      <protection locked="0"/>
    </xf>
    <xf numFmtId="4" fontId="7" fillId="4" borderId="2" xfId="1" applyNumberFormat="1" applyFont="1" applyFill="1" applyBorder="1" applyAlignment="1" applyProtection="1">
      <alignment horizontal="right" vertical="center" wrapText="1"/>
      <protection locked="0"/>
    </xf>
    <xf numFmtId="49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2" applyFont="1"/>
    <xf numFmtId="0" fontId="12" fillId="6" borderId="5" xfId="2" applyFont="1" applyFill="1" applyBorder="1" applyAlignment="1">
      <alignment horizontal="center" vertical="center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 wrapText="1"/>
    </xf>
    <xf numFmtId="0" fontId="14" fillId="0" borderId="5" xfId="2" applyFont="1" applyBorder="1" applyAlignment="1">
      <alignment vertical="center" wrapText="1"/>
    </xf>
    <xf numFmtId="4" fontId="14" fillId="0" borderId="5" xfId="2" applyNumberFormat="1" applyFont="1" applyBorder="1" applyAlignment="1">
      <alignment horizontal="right" vertical="center" wrapText="1"/>
    </xf>
    <xf numFmtId="10" fontId="15" fillId="0" borderId="5" xfId="2" applyNumberFormat="1" applyFont="1" applyBorder="1" applyAlignment="1">
      <alignment horizontal="right" vertical="center" wrapText="1"/>
    </xf>
    <xf numFmtId="4" fontId="14" fillId="0" borderId="5" xfId="2" applyNumberFormat="1" applyFont="1" applyFill="1" applyBorder="1" applyAlignment="1">
      <alignment horizontal="right" vertical="center" wrapText="1"/>
    </xf>
    <xf numFmtId="0" fontId="14" fillId="0" borderId="9" xfId="2" applyFont="1" applyBorder="1" applyAlignment="1">
      <alignment vertical="center" wrapText="1"/>
    </xf>
    <xf numFmtId="0" fontId="14" fillId="0" borderId="5" xfId="2" applyFont="1" applyBorder="1" applyAlignment="1">
      <alignment horizontal="justify" vertical="center" wrapText="1"/>
    </xf>
    <xf numFmtId="49" fontId="16" fillId="5" borderId="1" xfId="1" applyNumberFormat="1" applyFont="1" applyFill="1" applyBorder="1" applyAlignment="1" applyProtection="1">
      <alignment horizontal="left" vertical="center" wrapText="1"/>
      <protection locked="0"/>
    </xf>
    <xf numFmtId="4" fontId="17" fillId="0" borderId="5" xfId="2" applyNumberFormat="1" applyFont="1" applyBorder="1" applyAlignment="1">
      <alignment horizontal="right" vertical="center" wrapText="1"/>
    </xf>
    <xf numFmtId="4" fontId="3" fillId="0" borderId="0" xfId="1" applyNumberFormat="1" applyFont="1" applyFill="1" applyBorder="1" applyAlignment="1" applyProtection="1">
      <alignment horizontal="left"/>
      <protection locked="0"/>
    </xf>
    <xf numFmtId="4" fontId="9" fillId="5" borderId="2" xfId="1" applyNumberFormat="1" applyFont="1" applyFill="1" applyBorder="1" applyAlignment="1" applyProtection="1">
      <alignment horizontal="right" vertical="center" wrapText="1"/>
      <protection locked="0"/>
    </xf>
    <xf numFmtId="4" fontId="19" fillId="2" borderId="4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0" fontId="12" fillId="6" borderId="8" xfId="2" applyFont="1" applyFill="1" applyBorder="1" applyAlignment="1">
      <alignment horizontal="center" vertical="center"/>
    </xf>
    <xf numFmtId="4" fontId="17" fillId="0" borderId="5" xfId="2" applyNumberFormat="1" applyFont="1" applyFill="1" applyBorder="1" applyAlignment="1">
      <alignment horizontal="right" vertical="center" wrapText="1"/>
    </xf>
    <xf numFmtId="49" fontId="14" fillId="0" borderId="5" xfId="2" applyNumberFormat="1" applyFont="1" applyBorder="1" applyAlignment="1">
      <alignment horizontal="center" wrapText="1"/>
    </xf>
    <xf numFmtId="0" fontId="14" fillId="0" borderId="5" xfId="2" applyFont="1" applyBorder="1" applyAlignment="1">
      <alignment wrapText="1"/>
    </xf>
    <xf numFmtId="49" fontId="14" fillId="0" borderId="5" xfId="2" applyNumberFormat="1" applyFont="1" applyFill="1" applyBorder="1" applyAlignment="1">
      <alignment horizontal="center" vertical="center" wrapText="1"/>
    </xf>
    <xf numFmtId="49" fontId="14" fillId="0" borderId="10" xfId="2" applyNumberFormat="1" applyFont="1" applyBorder="1" applyAlignment="1">
      <alignment horizontal="center" vertical="center" wrapText="1"/>
    </xf>
    <xf numFmtId="4" fontId="14" fillId="0" borderId="11" xfId="2" applyNumberFormat="1" applyFont="1" applyFill="1" applyBorder="1" applyAlignment="1">
      <alignment horizontal="right" vertical="center" wrapText="1"/>
    </xf>
    <xf numFmtId="164" fontId="10" fillId="0" borderId="11" xfId="2" applyNumberFormat="1" applyFont="1" applyBorder="1" applyAlignment="1">
      <alignment horizontal="right" vertical="center" wrapText="1"/>
    </xf>
    <xf numFmtId="10" fontId="20" fillId="0" borderId="5" xfId="2" applyNumberFormat="1" applyFont="1" applyBorder="1" applyAlignment="1">
      <alignment horizontal="right" vertical="center" wrapText="1"/>
    </xf>
    <xf numFmtId="49" fontId="4" fillId="2" borderId="12" xfId="1" applyNumberFormat="1" applyFont="1" applyFill="1" applyBorder="1" applyAlignment="1" applyProtection="1">
      <alignment horizontal="center" vertical="center" wrapText="1"/>
      <protection locked="0"/>
    </xf>
    <xf numFmtId="4" fontId="9" fillId="5" borderId="12" xfId="1" applyNumberFormat="1" applyFont="1" applyFill="1" applyBorder="1" applyAlignment="1" applyProtection="1">
      <alignment horizontal="right" vertical="center" wrapText="1"/>
      <protection locked="0"/>
    </xf>
    <xf numFmtId="4" fontId="7" fillId="4" borderId="12" xfId="1" applyNumberFormat="1" applyFont="1" applyFill="1" applyBorder="1" applyAlignment="1" applyProtection="1">
      <alignment horizontal="right" vertical="center" wrapText="1"/>
      <protection locked="0"/>
    </xf>
    <xf numFmtId="4" fontId="4" fillId="2" borderId="4" xfId="1" applyNumberFormat="1" applyFont="1" applyFill="1" applyBorder="1" applyAlignment="1" applyProtection="1">
      <alignment vertical="center" wrapText="1"/>
      <protection locked="0"/>
    </xf>
    <xf numFmtId="0" fontId="18" fillId="0" borderId="0" xfId="1" applyNumberFormat="1" applyFont="1" applyFill="1" applyBorder="1" applyAlignment="1" applyProtection="1">
      <alignment horizontal="left"/>
      <protection locked="0"/>
    </xf>
    <xf numFmtId="4" fontId="7" fillId="2" borderId="12" xfId="1" applyNumberFormat="1" applyFont="1" applyFill="1" applyBorder="1" applyAlignment="1" applyProtection="1">
      <alignment horizontal="right" vertical="center" wrapText="1"/>
      <protection locked="0"/>
    </xf>
    <xf numFmtId="4" fontId="5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NumberFormat="1" applyFont="1" applyFill="1" applyBorder="1" applyAlignment="1" applyProtection="1">
      <alignment horizontal="left"/>
      <protection locked="0"/>
    </xf>
    <xf numFmtId="49" fontId="3" fillId="2" borderId="13" xfId="1" applyNumberFormat="1" applyFont="1" applyFill="1" applyBorder="1" applyAlignment="1" applyProtection="1">
      <alignment horizontal="left" vertical="center" wrapText="1"/>
      <protection locked="0"/>
    </xf>
    <xf numFmtId="49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21" fillId="0" borderId="0" xfId="1" applyNumberFormat="1" applyFont="1" applyFill="1" applyBorder="1" applyAlignment="1" applyProtection="1">
      <alignment horizontal="left"/>
      <protection locked="0"/>
    </xf>
    <xf numFmtId="49" fontId="19" fillId="2" borderId="1" xfId="1" applyNumberFormat="1" applyFont="1" applyFill="1" applyBorder="1" applyAlignment="1" applyProtection="1">
      <alignment horizontal="right" vertical="center" wrapText="1"/>
      <protection locked="0"/>
    </xf>
  </cellXfs>
  <cellStyles count="12">
    <cellStyle name="Normalny" xfId="0" builtinId="0"/>
    <cellStyle name="Normalny 2" xfId="1"/>
    <cellStyle name="Normalny 2 2" xfId="3"/>
    <cellStyle name="Normalny 2 2 2" xfId="4"/>
    <cellStyle name="Normalny 2 3" xfId="5"/>
    <cellStyle name="Normalny 3" xfId="2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6"/>
  <sheetViews>
    <sheetView showGridLines="0" workbookViewId="0"/>
  </sheetViews>
  <sheetFormatPr defaultRowHeight="12.75"/>
  <cols>
    <col min="1" max="1" width="9.140625" style="1"/>
    <col min="2" max="2" width="9.28515625" style="1" customWidth="1"/>
    <col min="3" max="3" width="9.85546875" style="1" customWidth="1"/>
    <col min="4" max="4" width="10.42578125" style="1" customWidth="1"/>
    <col min="5" max="5" width="49.5703125" style="1" customWidth="1"/>
    <col min="6" max="6" width="14.5703125" style="1" customWidth="1"/>
    <col min="7" max="7" width="14.28515625" style="1" customWidth="1"/>
    <col min="8" max="8" width="14" style="1" customWidth="1"/>
    <col min="9" max="9" width="9.7109375" style="1" customWidth="1"/>
    <col min="10" max="10" width="9.28515625" style="1" customWidth="1"/>
    <col min="11" max="11" width="74.5703125" style="1" customWidth="1"/>
    <col min="12" max="12" width="24.42578125" style="1" customWidth="1"/>
    <col min="13" max="13" width="11.85546875" style="1" customWidth="1"/>
    <col min="14" max="14" width="9.140625" style="1"/>
    <col min="15" max="15" width="11.5703125" style="1" customWidth="1"/>
    <col min="16" max="16" width="11.85546875" style="1" bestFit="1" customWidth="1"/>
    <col min="17" max="258" width="9.140625" style="1"/>
    <col min="259" max="259" width="6" style="1" customWidth="1"/>
    <col min="260" max="260" width="9.28515625" style="1" customWidth="1"/>
    <col min="261" max="261" width="9.85546875" style="1" customWidth="1"/>
    <col min="262" max="262" width="10.42578125" style="1" customWidth="1"/>
    <col min="263" max="263" width="60.7109375" style="1" customWidth="1"/>
    <col min="264" max="264" width="21.140625" style="1" customWidth="1"/>
    <col min="265" max="265" width="9.7109375" style="1" customWidth="1"/>
    <col min="266" max="266" width="9.28515625" style="1" customWidth="1"/>
    <col min="267" max="267" width="74.5703125" style="1" customWidth="1"/>
    <col min="268" max="268" width="24.42578125" style="1" customWidth="1"/>
    <col min="269" max="269" width="11.85546875" style="1" customWidth="1"/>
    <col min="270" max="270" width="9.140625" style="1"/>
    <col min="271" max="271" width="11.5703125" style="1" customWidth="1"/>
    <col min="272" max="272" width="11.85546875" style="1" bestFit="1" customWidth="1"/>
    <col min="273" max="514" width="9.140625" style="1"/>
    <col min="515" max="515" width="6" style="1" customWidth="1"/>
    <col min="516" max="516" width="9.28515625" style="1" customWidth="1"/>
    <col min="517" max="517" width="9.85546875" style="1" customWidth="1"/>
    <col min="518" max="518" width="10.42578125" style="1" customWidth="1"/>
    <col min="519" max="519" width="60.7109375" style="1" customWidth="1"/>
    <col min="520" max="520" width="21.140625" style="1" customWidth="1"/>
    <col min="521" max="521" width="9.7109375" style="1" customWidth="1"/>
    <col min="522" max="522" width="9.28515625" style="1" customWidth="1"/>
    <col min="523" max="523" width="74.5703125" style="1" customWidth="1"/>
    <col min="524" max="524" width="24.42578125" style="1" customWidth="1"/>
    <col min="525" max="525" width="11.85546875" style="1" customWidth="1"/>
    <col min="526" max="526" width="9.140625" style="1"/>
    <col min="527" max="527" width="11.5703125" style="1" customWidth="1"/>
    <col min="528" max="528" width="11.85546875" style="1" bestFit="1" customWidth="1"/>
    <col min="529" max="770" width="9.140625" style="1"/>
    <col min="771" max="771" width="6" style="1" customWidth="1"/>
    <col min="772" max="772" width="9.28515625" style="1" customWidth="1"/>
    <col min="773" max="773" width="9.85546875" style="1" customWidth="1"/>
    <col min="774" max="774" width="10.42578125" style="1" customWidth="1"/>
    <col min="775" max="775" width="60.7109375" style="1" customWidth="1"/>
    <col min="776" max="776" width="21.140625" style="1" customWidth="1"/>
    <col min="777" max="777" width="9.7109375" style="1" customWidth="1"/>
    <col min="778" max="778" width="9.28515625" style="1" customWidth="1"/>
    <col min="779" max="779" width="74.5703125" style="1" customWidth="1"/>
    <col min="780" max="780" width="24.42578125" style="1" customWidth="1"/>
    <col min="781" max="781" width="11.85546875" style="1" customWidth="1"/>
    <col min="782" max="782" width="9.140625" style="1"/>
    <col min="783" max="783" width="11.5703125" style="1" customWidth="1"/>
    <col min="784" max="784" width="11.85546875" style="1" bestFit="1" customWidth="1"/>
    <col min="785" max="1026" width="9.140625" style="1"/>
    <col min="1027" max="1027" width="6" style="1" customWidth="1"/>
    <col min="1028" max="1028" width="9.28515625" style="1" customWidth="1"/>
    <col min="1029" max="1029" width="9.85546875" style="1" customWidth="1"/>
    <col min="1030" max="1030" width="10.42578125" style="1" customWidth="1"/>
    <col min="1031" max="1031" width="60.7109375" style="1" customWidth="1"/>
    <col min="1032" max="1032" width="21.140625" style="1" customWidth="1"/>
    <col min="1033" max="1033" width="9.7109375" style="1" customWidth="1"/>
    <col min="1034" max="1034" width="9.28515625" style="1" customWidth="1"/>
    <col min="1035" max="1035" width="74.5703125" style="1" customWidth="1"/>
    <col min="1036" max="1036" width="24.42578125" style="1" customWidth="1"/>
    <col min="1037" max="1037" width="11.85546875" style="1" customWidth="1"/>
    <col min="1038" max="1038" width="9.140625" style="1"/>
    <col min="1039" max="1039" width="11.5703125" style="1" customWidth="1"/>
    <col min="1040" max="1040" width="11.85546875" style="1" bestFit="1" customWidth="1"/>
    <col min="1041" max="1282" width="9.140625" style="1"/>
    <col min="1283" max="1283" width="6" style="1" customWidth="1"/>
    <col min="1284" max="1284" width="9.28515625" style="1" customWidth="1"/>
    <col min="1285" max="1285" width="9.85546875" style="1" customWidth="1"/>
    <col min="1286" max="1286" width="10.42578125" style="1" customWidth="1"/>
    <col min="1287" max="1287" width="60.7109375" style="1" customWidth="1"/>
    <col min="1288" max="1288" width="21.140625" style="1" customWidth="1"/>
    <col min="1289" max="1289" width="9.7109375" style="1" customWidth="1"/>
    <col min="1290" max="1290" width="9.28515625" style="1" customWidth="1"/>
    <col min="1291" max="1291" width="74.5703125" style="1" customWidth="1"/>
    <col min="1292" max="1292" width="24.42578125" style="1" customWidth="1"/>
    <col min="1293" max="1293" width="11.85546875" style="1" customWidth="1"/>
    <col min="1294" max="1294" width="9.140625" style="1"/>
    <col min="1295" max="1295" width="11.5703125" style="1" customWidth="1"/>
    <col min="1296" max="1296" width="11.85546875" style="1" bestFit="1" customWidth="1"/>
    <col min="1297" max="1538" width="9.140625" style="1"/>
    <col min="1539" max="1539" width="6" style="1" customWidth="1"/>
    <col min="1540" max="1540" width="9.28515625" style="1" customWidth="1"/>
    <col min="1541" max="1541" width="9.85546875" style="1" customWidth="1"/>
    <col min="1542" max="1542" width="10.42578125" style="1" customWidth="1"/>
    <col min="1543" max="1543" width="60.7109375" style="1" customWidth="1"/>
    <col min="1544" max="1544" width="21.140625" style="1" customWidth="1"/>
    <col min="1545" max="1545" width="9.7109375" style="1" customWidth="1"/>
    <col min="1546" max="1546" width="9.28515625" style="1" customWidth="1"/>
    <col min="1547" max="1547" width="74.5703125" style="1" customWidth="1"/>
    <col min="1548" max="1548" width="24.42578125" style="1" customWidth="1"/>
    <col min="1549" max="1549" width="11.85546875" style="1" customWidth="1"/>
    <col min="1550" max="1550" width="9.140625" style="1"/>
    <col min="1551" max="1551" width="11.5703125" style="1" customWidth="1"/>
    <col min="1552" max="1552" width="11.85546875" style="1" bestFit="1" customWidth="1"/>
    <col min="1553" max="1794" width="9.140625" style="1"/>
    <col min="1795" max="1795" width="6" style="1" customWidth="1"/>
    <col min="1796" max="1796" width="9.28515625" style="1" customWidth="1"/>
    <col min="1797" max="1797" width="9.85546875" style="1" customWidth="1"/>
    <col min="1798" max="1798" width="10.42578125" style="1" customWidth="1"/>
    <col min="1799" max="1799" width="60.7109375" style="1" customWidth="1"/>
    <col min="1800" max="1800" width="21.140625" style="1" customWidth="1"/>
    <col min="1801" max="1801" width="9.7109375" style="1" customWidth="1"/>
    <col min="1802" max="1802" width="9.28515625" style="1" customWidth="1"/>
    <col min="1803" max="1803" width="74.5703125" style="1" customWidth="1"/>
    <col min="1804" max="1804" width="24.42578125" style="1" customWidth="1"/>
    <col min="1805" max="1805" width="11.85546875" style="1" customWidth="1"/>
    <col min="1806" max="1806" width="9.140625" style="1"/>
    <col min="1807" max="1807" width="11.5703125" style="1" customWidth="1"/>
    <col min="1808" max="1808" width="11.85546875" style="1" bestFit="1" customWidth="1"/>
    <col min="1809" max="2050" width="9.140625" style="1"/>
    <col min="2051" max="2051" width="6" style="1" customWidth="1"/>
    <col min="2052" max="2052" width="9.28515625" style="1" customWidth="1"/>
    <col min="2053" max="2053" width="9.85546875" style="1" customWidth="1"/>
    <col min="2054" max="2054" width="10.42578125" style="1" customWidth="1"/>
    <col min="2055" max="2055" width="60.7109375" style="1" customWidth="1"/>
    <col min="2056" max="2056" width="21.140625" style="1" customWidth="1"/>
    <col min="2057" max="2057" width="9.7109375" style="1" customWidth="1"/>
    <col min="2058" max="2058" width="9.28515625" style="1" customWidth="1"/>
    <col min="2059" max="2059" width="74.5703125" style="1" customWidth="1"/>
    <col min="2060" max="2060" width="24.42578125" style="1" customWidth="1"/>
    <col min="2061" max="2061" width="11.85546875" style="1" customWidth="1"/>
    <col min="2062" max="2062" width="9.140625" style="1"/>
    <col min="2063" max="2063" width="11.5703125" style="1" customWidth="1"/>
    <col min="2064" max="2064" width="11.85546875" style="1" bestFit="1" customWidth="1"/>
    <col min="2065" max="2306" width="9.140625" style="1"/>
    <col min="2307" max="2307" width="6" style="1" customWidth="1"/>
    <col min="2308" max="2308" width="9.28515625" style="1" customWidth="1"/>
    <col min="2309" max="2309" width="9.85546875" style="1" customWidth="1"/>
    <col min="2310" max="2310" width="10.42578125" style="1" customWidth="1"/>
    <col min="2311" max="2311" width="60.7109375" style="1" customWidth="1"/>
    <col min="2312" max="2312" width="21.140625" style="1" customWidth="1"/>
    <col min="2313" max="2313" width="9.7109375" style="1" customWidth="1"/>
    <col min="2314" max="2314" width="9.28515625" style="1" customWidth="1"/>
    <col min="2315" max="2315" width="74.5703125" style="1" customWidth="1"/>
    <col min="2316" max="2316" width="24.42578125" style="1" customWidth="1"/>
    <col min="2317" max="2317" width="11.85546875" style="1" customWidth="1"/>
    <col min="2318" max="2318" width="9.140625" style="1"/>
    <col min="2319" max="2319" width="11.5703125" style="1" customWidth="1"/>
    <col min="2320" max="2320" width="11.85546875" style="1" bestFit="1" customWidth="1"/>
    <col min="2321" max="2562" width="9.140625" style="1"/>
    <col min="2563" max="2563" width="6" style="1" customWidth="1"/>
    <col min="2564" max="2564" width="9.28515625" style="1" customWidth="1"/>
    <col min="2565" max="2565" width="9.85546875" style="1" customWidth="1"/>
    <col min="2566" max="2566" width="10.42578125" style="1" customWidth="1"/>
    <col min="2567" max="2567" width="60.7109375" style="1" customWidth="1"/>
    <col min="2568" max="2568" width="21.140625" style="1" customWidth="1"/>
    <col min="2569" max="2569" width="9.7109375" style="1" customWidth="1"/>
    <col min="2570" max="2570" width="9.28515625" style="1" customWidth="1"/>
    <col min="2571" max="2571" width="74.5703125" style="1" customWidth="1"/>
    <col min="2572" max="2572" width="24.42578125" style="1" customWidth="1"/>
    <col min="2573" max="2573" width="11.85546875" style="1" customWidth="1"/>
    <col min="2574" max="2574" width="9.140625" style="1"/>
    <col min="2575" max="2575" width="11.5703125" style="1" customWidth="1"/>
    <col min="2576" max="2576" width="11.85546875" style="1" bestFit="1" customWidth="1"/>
    <col min="2577" max="2818" width="9.140625" style="1"/>
    <col min="2819" max="2819" width="6" style="1" customWidth="1"/>
    <col min="2820" max="2820" width="9.28515625" style="1" customWidth="1"/>
    <col min="2821" max="2821" width="9.85546875" style="1" customWidth="1"/>
    <col min="2822" max="2822" width="10.42578125" style="1" customWidth="1"/>
    <col min="2823" max="2823" width="60.7109375" style="1" customWidth="1"/>
    <col min="2824" max="2824" width="21.140625" style="1" customWidth="1"/>
    <col min="2825" max="2825" width="9.7109375" style="1" customWidth="1"/>
    <col min="2826" max="2826" width="9.28515625" style="1" customWidth="1"/>
    <col min="2827" max="2827" width="74.5703125" style="1" customWidth="1"/>
    <col min="2828" max="2828" width="24.42578125" style="1" customWidth="1"/>
    <col min="2829" max="2829" width="11.85546875" style="1" customWidth="1"/>
    <col min="2830" max="2830" width="9.140625" style="1"/>
    <col min="2831" max="2831" width="11.5703125" style="1" customWidth="1"/>
    <col min="2832" max="2832" width="11.85546875" style="1" bestFit="1" customWidth="1"/>
    <col min="2833" max="3074" width="9.140625" style="1"/>
    <col min="3075" max="3075" width="6" style="1" customWidth="1"/>
    <col min="3076" max="3076" width="9.28515625" style="1" customWidth="1"/>
    <col min="3077" max="3077" width="9.85546875" style="1" customWidth="1"/>
    <col min="3078" max="3078" width="10.42578125" style="1" customWidth="1"/>
    <col min="3079" max="3079" width="60.7109375" style="1" customWidth="1"/>
    <col min="3080" max="3080" width="21.140625" style="1" customWidth="1"/>
    <col min="3081" max="3081" width="9.7109375" style="1" customWidth="1"/>
    <col min="3082" max="3082" width="9.28515625" style="1" customWidth="1"/>
    <col min="3083" max="3083" width="74.5703125" style="1" customWidth="1"/>
    <col min="3084" max="3084" width="24.42578125" style="1" customWidth="1"/>
    <col min="3085" max="3085" width="11.85546875" style="1" customWidth="1"/>
    <col min="3086" max="3086" width="9.140625" style="1"/>
    <col min="3087" max="3087" width="11.5703125" style="1" customWidth="1"/>
    <col min="3088" max="3088" width="11.85546875" style="1" bestFit="1" customWidth="1"/>
    <col min="3089" max="3330" width="9.140625" style="1"/>
    <col min="3331" max="3331" width="6" style="1" customWidth="1"/>
    <col min="3332" max="3332" width="9.28515625" style="1" customWidth="1"/>
    <col min="3333" max="3333" width="9.85546875" style="1" customWidth="1"/>
    <col min="3334" max="3334" width="10.42578125" style="1" customWidth="1"/>
    <col min="3335" max="3335" width="60.7109375" style="1" customWidth="1"/>
    <col min="3336" max="3336" width="21.140625" style="1" customWidth="1"/>
    <col min="3337" max="3337" width="9.7109375" style="1" customWidth="1"/>
    <col min="3338" max="3338" width="9.28515625" style="1" customWidth="1"/>
    <col min="3339" max="3339" width="74.5703125" style="1" customWidth="1"/>
    <col min="3340" max="3340" width="24.42578125" style="1" customWidth="1"/>
    <col min="3341" max="3341" width="11.85546875" style="1" customWidth="1"/>
    <col min="3342" max="3342" width="9.140625" style="1"/>
    <col min="3343" max="3343" width="11.5703125" style="1" customWidth="1"/>
    <col min="3344" max="3344" width="11.85546875" style="1" bestFit="1" customWidth="1"/>
    <col min="3345" max="3586" width="9.140625" style="1"/>
    <col min="3587" max="3587" width="6" style="1" customWidth="1"/>
    <col min="3588" max="3588" width="9.28515625" style="1" customWidth="1"/>
    <col min="3589" max="3589" width="9.85546875" style="1" customWidth="1"/>
    <col min="3590" max="3590" width="10.42578125" style="1" customWidth="1"/>
    <col min="3591" max="3591" width="60.7109375" style="1" customWidth="1"/>
    <col min="3592" max="3592" width="21.140625" style="1" customWidth="1"/>
    <col min="3593" max="3593" width="9.7109375" style="1" customWidth="1"/>
    <col min="3594" max="3594" width="9.28515625" style="1" customWidth="1"/>
    <col min="3595" max="3595" width="74.5703125" style="1" customWidth="1"/>
    <col min="3596" max="3596" width="24.42578125" style="1" customWidth="1"/>
    <col min="3597" max="3597" width="11.85546875" style="1" customWidth="1"/>
    <col min="3598" max="3598" width="9.140625" style="1"/>
    <col min="3599" max="3599" width="11.5703125" style="1" customWidth="1"/>
    <col min="3600" max="3600" width="11.85546875" style="1" bestFit="1" customWidth="1"/>
    <col min="3601" max="3842" width="9.140625" style="1"/>
    <col min="3843" max="3843" width="6" style="1" customWidth="1"/>
    <col min="3844" max="3844" width="9.28515625" style="1" customWidth="1"/>
    <col min="3845" max="3845" width="9.85546875" style="1" customWidth="1"/>
    <col min="3846" max="3846" width="10.42578125" style="1" customWidth="1"/>
    <col min="3847" max="3847" width="60.7109375" style="1" customWidth="1"/>
    <col min="3848" max="3848" width="21.140625" style="1" customWidth="1"/>
    <col min="3849" max="3849" width="9.7109375" style="1" customWidth="1"/>
    <col min="3850" max="3850" width="9.28515625" style="1" customWidth="1"/>
    <col min="3851" max="3851" width="74.5703125" style="1" customWidth="1"/>
    <col min="3852" max="3852" width="24.42578125" style="1" customWidth="1"/>
    <col min="3853" max="3853" width="11.85546875" style="1" customWidth="1"/>
    <col min="3854" max="3854" width="9.140625" style="1"/>
    <col min="3855" max="3855" width="11.5703125" style="1" customWidth="1"/>
    <col min="3856" max="3856" width="11.85546875" style="1" bestFit="1" customWidth="1"/>
    <col min="3857" max="4098" width="9.140625" style="1"/>
    <col min="4099" max="4099" width="6" style="1" customWidth="1"/>
    <col min="4100" max="4100" width="9.28515625" style="1" customWidth="1"/>
    <col min="4101" max="4101" width="9.85546875" style="1" customWidth="1"/>
    <col min="4102" max="4102" width="10.42578125" style="1" customWidth="1"/>
    <col min="4103" max="4103" width="60.7109375" style="1" customWidth="1"/>
    <col min="4104" max="4104" width="21.140625" style="1" customWidth="1"/>
    <col min="4105" max="4105" width="9.7109375" style="1" customWidth="1"/>
    <col min="4106" max="4106" width="9.28515625" style="1" customWidth="1"/>
    <col min="4107" max="4107" width="74.5703125" style="1" customWidth="1"/>
    <col min="4108" max="4108" width="24.42578125" style="1" customWidth="1"/>
    <col min="4109" max="4109" width="11.85546875" style="1" customWidth="1"/>
    <col min="4110" max="4110" width="9.140625" style="1"/>
    <col min="4111" max="4111" width="11.5703125" style="1" customWidth="1"/>
    <col min="4112" max="4112" width="11.85546875" style="1" bestFit="1" customWidth="1"/>
    <col min="4113" max="4354" width="9.140625" style="1"/>
    <col min="4355" max="4355" width="6" style="1" customWidth="1"/>
    <col min="4356" max="4356" width="9.28515625" style="1" customWidth="1"/>
    <col min="4357" max="4357" width="9.85546875" style="1" customWidth="1"/>
    <col min="4358" max="4358" width="10.42578125" style="1" customWidth="1"/>
    <col min="4359" max="4359" width="60.7109375" style="1" customWidth="1"/>
    <col min="4360" max="4360" width="21.140625" style="1" customWidth="1"/>
    <col min="4361" max="4361" width="9.7109375" style="1" customWidth="1"/>
    <col min="4362" max="4362" width="9.28515625" style="1" customWidth="1"/>
    <col min="4363" max="4363" width="74.5703125" style="1" customWidth="1"/>
    <col min="4364" max="4364" width="24.42578125" style="1" customWidth="1"/>
    <col min="4365" max="4365" width="11.85546875" style="1" customWidth="1"/>
    <col min="4366" max="4366" width="9.140625" style="1"/>
    <col min="4367" max="4367" width="11.5703125" style="1" customWidth="1"/>
    <col min="4368" max="4368" width="11.85546875" style="1" bestFit="1" customWidth="1"/>
    <col min="4369" max="4610" width="9.140625" style="1"/>
    <col min="4611" max="4611" width="6" style="1" customWidth="1"/>
    <col min="4612" max="4612" width="9.28515625" style="1" customWidth="1"/>
    <col min="4613" max="4613" width="9.85546875" style="1" customWidth="1"/>
    <col min="4614" max="4614" width="10.42578125" style="1" customWidth="1"/>
    <col min="4615" max="4615" width="60.7109375" style="1" customWidth="1"/>
    <col min="4616" max="4616" width="21.140625" style="1" customWidth="1"/>
    <col min="4617" max="4617" width="9.7109375" style="1" customWidth="1"/>
    <col min="4618" max="4618" width="9.28515625" style="1" customWidth="1"/>
    <col min="4619" max="4619" width="74.5703125" style="1" customWidth="1"/>
    <col min="4620" max="4620" width="24.42578125" style="1" customWidth="1"/>
    <col min="4621" max="4621" width="11.85546875" style="1" customWidth="1"/>
    <col min="4622" max="4622" width="9.140625" style="1"/>
    <col min="4623" max="4623" width="11.5703125" style="1" customWidth="1"/>
    <col min="4624" max="4624" width="11.85546875" style="1" bestFit="1" customWidth="1"/>
    <col min="4625" max="4866" width="9.140625" style="1"/>
    <col min="4867" max="4867" width="6" style="1" customWidth="1"/>
    <col min="4868" max="4868" width="9.28515625" style="1" customWidth="1"/>
    <col min="4869" max="4869" width="9.85546875" style="1" customWidth="1"/>
    <col min="4870" max="4870" width="10.42578125" style="1" customWidth="1"/>
    <col min="4871" max="4871" width="60.7109375" style="1" customWidth="1"/>
    <col min="4872" max="4872" width="21.140625" style="1" customWidth="1"/>
    <col min="4873" max="4873" width="9.7109375" style="1" customWidth="1"/>
    <col min="4874" max="4874" width="9.28515625" style="1" customWidth="1"/>
    <col min="4875" max="4875" width="74.5703125" style="1" customWidth="1"/>
    <col min="4876" max="4876" width="24.42578125" style="1" customWidth="1"/>
    <col min="4877" max="4877" width="11.85546875" style="1" customWidth="1"/>
    <col min="4878" max="4878" width="9.140625" style="1"/>
    <col min="4879" max="4879" width="11.5703125" style="1" customWidth="1"/>
    <col min="4880" max="4880" width="11.85546875" style="1" bestFit="1" customWidth="1"/>
    <col min="4881" max="5122" width="9.140625" style="1"/>
    <col min="5123" max="5123" width="6" style="1" customWidth="1"/>
    <col min="5124" max="5124" width="9.28515625" style="1" customWidth="1"/>
    <col min="5125" max="5125" width="9.85546875" style="1" customWidth="1"/>
    <col min="5126" max="5126" width="10.42578125" style="1" customWidth="1"/>
    <col min="5127" max="5127" width="60.7109375" style="1" customWidth="1"/>
    <col min="5128" max="5128" width="21.140625" style="1" customWidth="1"/>
    <col min="5129" max="5129" width="9.7109375" style="1" customWidth="1"/>
    <col min="5130" max="5130" width="9.28515625" style="1" customWidth="1"/>
    <col min="5131" max="5131" width="74.5703125" style="1" customWidth="1"/>
    <col min="5132" max="5132" width="24.42578125" style="1" customWidth="1"/>
    <col min="5133" max="5133" width="11.85546875" style="1" customWidth="1"/>
    <col min="5134" max="5134" width="9.140625" style="1"/>
    <col min="5135" max="5135" width="11.5703125" style="1" customWidth="1"/>
    <col min="5136" max="5136" width="11.85546875" style="1" bestFit="1" customWidth="1"/>
    <col min="5137" max="5378" width="9.140625" style="1"/>
    <col min="5379" max="5379" width="6" style="1" customWidth="1"/>
    <col min="5380" max="5380" width="9.28515625" style="1" customWidth="1"/>
    <col min="5381" max="5381" width="9.85546875" style="1" customWidth="1"/>
    <col min="5382" max="5382" width="10.42578125" style="1" customWidth="1"/>
    <col min="5383" max="5383" width="60.7109375" style="1" customWidth="1"/>
    <col min="5384" max="5384" width="21.140625" style="1" customWidth="1"/>
    <col min="5385" max="5385" width="9.7109375" style="1" customWidth="1"/>
    <col min="5386" max="5386" width="9.28515625" style="1" customWidth="1"/>
    <col min="5387" max="5387" width="74.5703125" style="1" customWidth="1"/>
    <col min="5388" max="5388" width="24.42578125" style="1" customWidth="1"/>
    <col min="5389" max="5389" width="11.85546875" style="1" customWidth="1"/>
    <col min="5390" max="5390" width="9.140625" style="1"/>
    <col min="5391" max="5391" width="11.5703125" style="1" customWidth="1"/>
    <col min="5392" max="5392" width="11.85546875" style="1" bestFit="1" customWidth="1"/>
    <col min="5393" max="5634" width="9.140625" style="1"/>
    <col min="5635" max="5635" width="6" style="1" customWidth="1"/>
    <col min="5636" max="5636" width="9.28515625" style="1" customWidth="1"/>
    <col min="5637" max="5637" width="9.85546875" style="1" customWidth="1"/>
    <col min="5638" max="5638" width="10.42578125" style="1" customWidth="1"/>
    <col min="5639" max="5639" width="60.7109375" style="1" customWidth="1"/>
    <col min="5640" max="5640" width="21.140625" style="1" customWidth="1"/>
    <col min="5641" max="5641" width="9.7109375" style="1" customWidth="1"/>
    <col min="5642" max="5642" width="9.28515625" style="1" customWidth="1"/>
    <col min="5643" max="5643" width="74.5703125" style="1" customWidth="1"/>
    <col min="5644" max="5644" width="24.42578125" style="1" customWidth="1"/>
    <col min="5645" max="5645" width="11.85546875" style="1" customWidth="1"/>
    <col min="5646" max="5646" width="9.140625" style="1"/>
    <col min="5647" max="5647" width="11.5703125" style="1" customWidth="1"/>
    <col min="5648" max="5648" width="11.85546875" style="1" bestFit="1" customWidth="1"/>
    <col min="5649" max="5890" width="9.140625" style="1"/>
    <col min="5891" max="5891" width="6" style="1" customWidth="1"/>
    <col min="5892" max="5892" width="9.28515625" style="1" customWidth="1"/>
    <col min="5893" max="5893" width="9.85546875" style="1" customWidth="1"/>
    <col min="5894" max="5894" width="10.42578125" style="1" customWidth="1"/>
    <col min="5895" max="5895" width="60.7109375" style="1" customWidth="1"/>
    <col min="5896" max="5896" width="21.140625" style="1" customWidth="1"/>
    <col min="5897" max="5897" width="9.7109375" style="1" customWidth="1"/>
    <col min="5898" max="5898" width="9.28515625" style="1" customWidth="1"/>
    <col min="5899" max="5899" width="74.5703125" style="1" customWidth="1"/>
    <col min="5900" max="5900" width="24.42578125" style="1" customWidth="1"/>
    <col min="5901" max="5901" width="11.85546875" style="1" customWidth="1"/>
    <col min="5902" max="5902" width="9.140625" style="1"/>
    <col min="5903" max="5903" width="11.5703125" style="1" customWidth="1"/>
    <col min="5904" max="5904" width="11.85546875" style="1" bestFit="1" customWidth="1"/>
    <col min="5905" max="6146" width="9.140625" style="1"/>
    <col min="6147" max="6147" width="6" style="1" customWidth="1"/>
    <col min="6148" max="6148" width="9.28515625" style="1" customWidth="1"/>
    <col min="6149" max="6149" width="9.85546875" style="1" customWidth="1"/>
    <col min="6150" max="6150" width="10.42578125" style="1" customWidth="1"/>
    <col min="6151" max="6151" width="60.7109375" style="1" customWidth="1"/>
    <col min="6152" max="6152" width="21.140625" style="1" customWidth="1"/>
    <col min="6153" max="6153" width="9.7109375" style="1" customWidth="1"/>
    <col min="6154" max="6154" width="9.28515625" style="1" customWidth="1"/>
    <col min="6155" max="6155" width="74.5703125" style="1" customWidth="1"/>
    <col min="6156" max="6156" width="24.42578125" style="1" customWidth="1"/>
    <col min="6157" max="6157" width="11.85546875" style="1" customWidth="1"/>
    <col min="6158" max="6158" width="9.140625" style="1"/>
    <col min="6159" max="6159" width="11.5703125" style="1" customWidth="1"/>
    <col min="6160" max="6160" width="11.85546875" style="1" bestFit="1" customWidth="1"/>
    <col min="6161" max="6402" width="9.140625" style="1"/>
    <col min="6403" max="6403" width="6" style="1" customWidth="1"/>
    <col min="6404" max="6404" width="9.28515625" style="1" customWidth="1"/>
    <col min="6405" max="6405" width="9.85546875" style="1" customWidth="1"/>
    <col min="6406" max="6406" width="10.42578125" style="1" customWidth="1"/>
    <col min="6407" max="6407" width="60.7109375" style="1" customWidth="1"/>
    <col min="6408" max="6408" width="21.140625" style="1" customWidth="1"/>
    <col min="6409" max="6409" width="9.7109375" style="1" customWidth="1"/>
    <col min="6410" max="6410" width="9.28515625" style="1" customWidth="1"/>
    <col min="6411" max="6411" width="74.5703125" style="1" customWidth="1"/>
    <col min="6412" max="6412" width="24.42578125" style="1" customWidth="1"/>
    <col min="6413" max="6413" width="11.85546875" style="1" customWidth="1"/>
    <col min="6414" max="6414" width="9.140625" style="1"/>
    <col min="6415" max="6415" width="11.5703125" style="1" customWidth="1"/>
    <col min="6416" max="6416" width="11.85546875" style="1" bestFit="1" customWidth="1"/>
    <col min="6417" max="6658" width="9.140625" style="1"/>
    <col min="6659" max="6659" width="6" style="1" customWidth="1"/>
    <col min="6660" max="6660" width="9.28515625" style="1" customWidth="1"/>
    <col min="6661" max="6661" width="9.85546875" style="1" customWidth="1"/>
    <col min="6662" max="6662" width="10.42578125" style="1" customWidth="1"/>
    <col min="6663" max="6663" width="60.7109375" style="1" customWidth="1"/>
    <col min="6664" max="6664" width="21.140625" style="1" customWidth="1"/>
    <col min="6665" max="6665" width="9.7109375" style="1" customWidth="1"/>
    <col min="6666" max="6666" width="9.28515625" style="1" customWidth="1"/>
    <col min="6667" max="6667" width="74.5703125" style="1" customWidth="1"/>
    <col min="6668" max="6668" width="24.42578125" style="1" customWidth="1"/>
    <col min="6669" max="6669" width="11.85546875" style="1" customWidth="1"/>
    <col min="6670" max="6670" width="9.140625" style="1"/>
    <col min="6671" max="6671" width="11.5703125" style="1" customWidth="1"/>
    <col min="6672" max="6672" width="11.85546875" style="1" bestFit="1" customWidth="1"/>
    <col min="6673" max="6914" width="9.140625" style="1"/>
    <col min="6915" max="6915" width="6" style="1" customWidth="1"/>
    <col min="6916" max="6916" width="9.28515625" style="1" customWidth="1"/>
    <col min="6917" max="6917" width="9.85546875" style="1" customWidth="1"/>
    <col min="6918" max="6918" width="10.42578125" style="1" customWidth="1"/>
    <col min="6919" max="6919" width="60.7109375" style="1" customWidth="1"/>
    <col min="6920" max="6920" width="21.140625" style="1" customWidth="1"/>
    <col min="6921" max="6921" width="9.7109375" style="1" customWidth="1"/>
    <col min="6922" max="6922" width="9.28515625" style="1" customWidth="1"/>
    <col min="6923" max="6923" width="74.5703125" style="1" customWidth="1"/>
    <col min="6924" max="6924" width="24.42578125" style="1" customWidth="1"/>
    <col min="6925" max="6925" width="11.85546875" style="1" customWidth="1"/>
    <col min="6926" max="6926" width="9.140625" style="1"/>
    <col min="6927" max="6927" width="11.5703125" style="1" customWidth="1"/>
    <col min="6928" max="6928" width="11.85546875" style="1" bestFit="1" customWidth="1"/>
    <col min="6929" max="7170" width="9.140625" style="1"/>
    <col min="7171" max="7171" width="6" style="1" customWidth="1"/>
    <col min="7172" max="7172" width="9.28515625" style="1" customWidth="1"/>
    <col min="7173" max="7173" width="9.85546875" style="1" customWidth="1"/>
    <col min="7174" max="7174" width="10.42578125" style="1" customWidth="1"/>
    <col min="7175" max="7175" width="60.7109375" style="1" customWidth="1"/>
    <col min="7176" max="7176" width="21.140625" style="1" customWidth="1"/>
    <col min="7177" max="7177" width="9.7109375" style="1" customWidth="1"/>
    <col min="7178" max="7178" width="9.28515625" style="1" customWidth="1"/>
    <col min="7179" max="7179" width="74.5703125" style="1" customWidth="1"/>
    <col min="7180" max="7180" width="24.42578125" style="1" customWidth="1"/>
    <col min="7181" max="7181" width="11.85546875" style="1" customWidth="1"/>
    <col min="7182" max="7182" width="9.140625" style="1"/>
    <col min="7183" max="7183" width="11.5703125" style="1" customWidth="1"/>
    <col min="7184" max="7184" width="11.85546875" style="1" bestFit="1" customWidth="1"/>
    <col min="7185" max="7426" width="9.140625" style="1"/>
    <col min="7427" max="7427" width="6" style="1" customWidth="1"/>
    <col min="7428" max="7428" width="9.28515625" style="1" customWidth="1"/>
    <col min="7429" max="7429" width="9.85546875" style="1" customWidth="1"/>
    <col min="7430" max="7430" width="10.42578125" style="1" customWidth="1"/>
    <col min="7431" max="7431" width="60.7109375" style="1" customWidth="1"/>
    <col min="7432" max="7432" width="21.140625" style="1" customWidth="1"/>
    <col min="7433" max="7433" width="9.7109375" style="1" customWidth="1"/>
    <col min="7434" max="7434" width="9.28515625" style="1" customWidth="1"/>
    <col min="7435" max="7435" width="74.5703125" style="1" customWidth="1"/>
    <col min="7436" max="7436" width="24.42578125" style="1" customWidth="1"/>
    <col min="7437" max="7437" width="11.85546875" style="1" customWidth="1"/>
    <col min="7438" max="7438" width="9.140625" style="1"/>
    <col min="7439" max="7439" width="11.5703125" style="1" customWidth="1"/>
    <col min="7440" max="7440" width="11.85546875" style="1" bestFit="1" customWidth="1"/>
    <col min="7441" max="7682" width="9.140625" style="1"/>
    <col min="7683" max="7683" width="6" style="1" customWidth="1"/>
    <col min="7684" max="7684" width="9.28515625" style="1" customWidth="1"/>
    <col min="7685" max="7685" width="9.85546875" style="1" customWidth="1"/>
    <col min="7686" max="7686" width="10.42578125" style="1" customWidth="1"/>
    <col min="7687" max="7687" width="60.7109375" style="1" customWidth="1"/>
    <col min="7688" max="7688" width="21.140625" style="1" customWidth="1"/>
    <col min="7689" max="7689" width="9.7109375" style="1" customWidth="1"/>
    <col min="7690" max="7690" width="9.28515625" style="1" customWidth="1"/>
    <col min="7691" max="7691" width="74.5703125" style="1" customWidth="1"/>
    <col min="7692" max="7692" width="24.42578125" style="1" customWidth="1"/>
    <col min="7693" max="7693" width="11.85546875" style="1" customWidth="1"/>
    <col min="7694" max="7694" width="9.140625" style="1"/>
    <col min="7695" max="7695" width="11.5703125" style="1" customWidth="1"/>
    <col min="7696" max="7696" width="11.85546875" style="1" bestFit="1" customWidth="1"/>
    <col min="7697" max="7938" width="9.140625" style="1"/>
    <col min="7939" max="7939" width="6" style="1" customWidth="1"/>
    <col min="7940" max="7940" width="9.28515625" style="1" customWidth="1"/>
    <col min="7941" max="7941" width="9.85546875" style="1" customWidth="1"/>
    <col min="7942" max="7942" width="10.42578125" style="1" customWidth="1"/>
    <col min="7943" max="7943" width="60.7109375" style="1" customWidth="1"/>
    <col min="7944" max="7944" width="21.140625" style="1" customWidth="1"/>
    <col min="7945" max="7945" width="9.7109375" style="1" customWidth="1"/>
    <col min="7946" max="7946" width="9.28515625" style="1" customWidth="1"/>
    <col min="7947" max="7947" width="74.5703125" style="1" customWidth="1"/>
    <col min="7948" max="7948" width="24.42578125" style="1" customWidth="1"/>
    <col min="7949" max="7949" width="11.85546875" style="1" customWidth="1"/>
    <col min="7950" max="7950" width="9.140625" style="1"/>
    <col min="7951" max="7951" width="11.5703125" style="1" customWidth="1"/>
    <col min="7952" max="7952" width="11.85546875" style="1" bestFit="1" customWidth="1"/>
    <col min="7953" max="8194" width="9.140625" style="1"/>
    <col min="8195" max="8195" width="6" style="1" customWidth="1"/>
    <col min="8196" max="8196" width="9.28515625" style="1" customWidth="1"/>
    <col min="8197" max="8197" width="9.85546875" style="1" customWidth="1"/>
    <col min="8198" max="8198" width="10.42578125" style="1" customWidth="1"/>
    <col min="8199" max="8199" width="60.7109375" style="1" customWidth="1"/>
    <col min="8200" max="8200" width="21.140625" style="1" customWidth="1"/>
    <col min="8201" max="8201" width="9.7109375" style="1" customWidth="1"/>
    <col min="8202" max="8202" width="9.28515625" style="1" customWidth="1"/>
    <col min="8203" max="8203" width="74.5703125" style="1" customWidth="1"/>
    <col min="8204" max="8204" width="24.42578125" style="1" customWidth="1"/>
    <col min="8205" max="8205" width="11.85546875" style="1" customWidth="1"/>
    <col min="8206" max="8206" width="9.140625" style="1"/>
    <col min="8207" max="8207" width="11.5703125" style="1" customWidth="1"/>
    <col min="8208" max="8208" width="11.85546875" style="1" bestFit="1" customWidth="1"/>
    <col min="8209" max="8450" width="9.140625" style="1"/>
    <col min="8451" max="8451" width="6" style="1" customWidth="1"/>
    <col min="8452" max="8452" width="9.28515625" style="1" customWidth="1"/>
    <col min="8453" max="8453" width="9.85546875" style="1" customWidth="1"/>
    <col min="8454" max="8454" width="10.42578125" style="1" customWidth="1"/>
    <col min="8455" max="8455" width="60.7109375" style="1" customWidth="1"/>
    <col min="8456" max="8456" width="21.140625" style="1" customWidth="1"/>
    <col min="8457" max="8457" width="9.7109375" style="1" customWidth="1"/>
    <col min="8458" max="8458" width="9.28515625" style="1" customWidth="1"/>
    <col min="8459" max="8459" width="74.5703125" style="1" customWidth="1"/>
    <col min="8460" max="8460" width="24.42578125" style="1" customWidth="1"/>
    <col min="8461" max="8461" width="11.85546875" style="1" customWidth="1"/>
    <col min="8462" max="8462" width="9.140625" style="1"/>
    <col min="8463" max="8463" width="11.5703125" style="1" customWidth="1"/>
    <col min="8464" max="8464" width="11.85546875" style="1" bestFit="1" customWidth="1"/>
    <col min="8465" max="8706" width="9.140625" style="1"/>
    <col min="8707" max="8707" width="6" style="1" customWidth="1"/>
    <col min="8708" max="8708" width="9.28515625" style="1" customWidth="1"/>
    <col min="8709" max="8709" width="9.85546875" style="1" customWidth="1"/>
    <col min="8710" max="8710" width="10.42578125" style="1" customWidth="1"/>
    <col min="8711" max="8711" width="60.7109375" style="1" customWidth="1"/>
    <col min="8712" max="8712" width="21.140625" style="1" customWidth="1"/>
    <col min="8713" max="8713" width="9.7109375" style="1" customWidth="1"/>
    <col min="8714" max="8714" width="9.28515625" style="1" customWidth="1"/>
    <col min="8715" max="8715" width="74.5703125" style="1" customWidth="1"/>
    <col min="8716" max="8716" width="24.42578125" style="1" customWidth="1"/>
    <col min="8717" max="8717" width="11.85546875" style="1" customWidth="1"/>
    <col min="8718" max="8718" width="9.140625" style="1"/>
    <col min="8719" max="8719" width="11.5703125" style="1" customWidth="1"/>
    <col min="8720" max="8720" width="11.85546875" style="1" bestFit="1" customWidth="1"/>
    <col min="8721" max="8962" width="9.140625" style="1"/>
    <col min="8963" max="8963" width="6" style="1" customWidth="1"/>
    <col min="8964" max="8964" width="9.28515625" style="1" customWidth="1"/>
    <col min="8965" max="8965" width="9.85546875" style="1" customWidth="1"/>
    <col min="8966" max="8966" width="10.42578125" style="1" customWidth="1"/>
    <col min="8967" max="8967" width="60.7109375" style="1" customWidth="1"/>
    <col min="8968" max="8968" width="21.140625" style="1" customWidth="1"/>
    <col min="8969" max="8969" width="9.7109375" style="1" customWidth="1"/>
    <col min="8970" max="8970" width="9.28515625" style="1" customWidth="1"/>
    <col min="8971" max="8971" width="74.5703125" style="1" customWidth="1"/>
    <col min="8972" max="8972" width="24.42578125" style="1" customWidth="1"/>
    <col min="8973" max="8973" width="11.85546875" style="1" customWidth="1"/>
    <col min="8974" max="8974" width="9.140625" style="1"/>
    <col min="8975" max="8975" width="11.5703125" style="1" customWidth="1"/>
    <col min="8976" max="8976" width="11.85546875" style="1" bestFit="1" customWidth="1"/>
    <col min="8977" max="9218" width="9.140625" style="1"/>
    <col min="9219" max="9219" width="6" style="1" customWidth="1"/>
    <col min="9220" max="9220" width="9.28515625" style="1" customWidth="1"/>
    <col min="9221" max="9221" width="9.85546875" style="1" customWidth="1"/>
    <col min="9222" max="9222" width="10.42578125" style="1" customWidth="1"/>
    <col min="9223" max="9223" width="60.7109375" style="1" customWidth="1"/>
    <col min="9224" max="9224" width="21.140625" style="1" customWidth="1"/>
    <col min="9225" max="9225" width="9.7109375" style="1" customWidth="1"/>
    <col min="9226" max="9226" width="9.28515625" style="1" customWidth="1"/>
    <col min="9227" max="9227" width="74.5703125" style="1" customWidth="1"/>
    <col min="9228" max="9228" width="24.42578125" style="1" customWidth="1"/>
    <col min="9229" max="9229" width="11.85546875" style="1" customWidth="1"/>
    <col min="9230" max="9230" width="9.140625" style="1"/>
    <col min="9231" max="9231" width="11.5703125" style="1" customWidth="1"/>
    <col min="9232" max="9232" width="11.85546875" style="1" bestFit="1" customWidth="1"/>
    <col min="9233" max="9474" width="9.140625" style="1"/>
    <col min="9475" max="9475" width="6" style="1" customWidth="1"/>
    <col min="9476" max="9476" width="9.28515625" style="1" customWidth="1"/>
    <col min="9477" max="9477" width="9.85546875" style="1" customWidth="1"/>
    <col min="9478" max="9478" width="10.42578125" style="1" customWidth="1"/>
    <col min="9479" max="9479" width="60.7109375" style="1" customWidth="1"/>
    <col min="9480" max="9480" width="21.140625" style="1" customWidth="1"/>
    <col min="9481" max="9481" width="9.7109375" style="1" customWidth="1"/>
    <col min="9482" max="9482" width="9.28515625" style="1" customWidth="1"/>
    <col min="9483" max="9483" width="74.5703125" style="1" customWidth="1"/>
    <col min="9484" max="9484" width="24.42578125" style="1" customWidth="1"/>
    <col min="9485" max="9485" width="11.85546875" style="1" customWidth="1"/>
    <col min="9486" max="9486" width="9.140625" style="1"/>
    <col min="9487" max="9487" width="11.5703125" style="1" customWidth="1"/>
    <col min="9488" max="9488" width="11.85546875" style="1" bestFit="1" customWidth="1"/>
    <col min="9489" max="9730" width="9.140625" style="1"/>
    <col min="9731" max="9731" width="6" style="1" customWidth="1"/>
    <col min="9732" max="9732" width="9.28515625" style="1" customWidth="1"/>
    <col min="9733" max="9733" width="9.85546875" style="1" customWidth="1"/>
    <col min="9734" max="9734" width="10.42578125" style="1" customWidth="1"/>
    <col min="9735" max="9735" width="60.7109375" style="1" customWidth="1"/>
    <col min="9736" max="9736" width="21.140625" style="1" customWidth="1"/>
    <col min="9737" max="9737" width="9.7109375" style="1" customWidth="1"/>
    <col min="9738" max="9738" width="9.28515625" style="1" customWidth="1"/>
    <col min="9739" max="9739" width="74.5703125" style="1" customWidth="1"/>
    <col min="9740" max="9740" width="24.42578125" style="1" customWidth="1"/>
    <col min="9741" max="9741" width="11.85546875" style="1" customWidth="1"/>
    <col min="9742" max="9742" width="9.140625" style="1"/>
    <col min="9743" max="9743" width="11.5703125" style="1" customWidth="1"/>
    <col min="9744" max="9744" width="11.85546875" style="1" bestFit="1" customWidth="1"/>
    <col min="9745" max="9986" width="9.140625" style="1"/>
    <col min="9987" max="9987" width="6" style="1" customWidth="1"/>
    <col min="9988" max="9988" width="9.28515625" style="1" customWidth="1"/>
    <col min="9989" max="9989" width="9.85546875" style="1" customWidth="1"/>
    <col min="9990" max="9990" width="10.42578125" style="1" customWidth="1"/>
    <col min="9991" max="9991" width="60.7109375" style="1" customWidth="1"/>
    <col min="9992" max="9992" width="21.140625" style="1" customWidth="1"/>
    <col min="9993" max="9993" width="9.7109375" style="1" customWidth="1"/>
    <col min="9994" max="9994" width="9.28515625" style="1" customWidth="1"/>
    <col min="9995" max="9995" width="74.5703125" style="1" customWidth="1"/>
    <col min="9996" max="9996" width="24.42578125" style="1" customWidth="1"/>
    <col min="9997" max="9997" width="11.85546875" style="1" customWidth="1"/>
    <col min="9998" max="9998" width="9.140625" style="1"/>
    <col min="9999" max="9999" width="11.5703125" style="1" customWidth="1"/>
    <col min="10000" max="10000" width="11.85546875" style="1" bestFit="1" customWidth="1"/>
    <col min="10001" max="10242" width="9.140625" style="1"/>
    <col min="10243" max="10243" width="6" style="1" customWidth="1"/>
    <col min="10244" max="10244" width="9.28515625" style="1" customWidth="1"/>
    <col min="10245" max="10245" width="9.85546875" style="1" customWidth="1"/>
    <col min="10246" max="10246" width="10.42578125" style="1" customWidth="1"/>
    <col min="10247" max="10247" width="60.7109375" style="1" customWidth="1"/>
    <col min="10248" max="10248" width="21.140625" style="1" customWidth="1"/>
    <col min="10249" max="10249" width="9.7109375" style="1" customWidth="1"/>
    <col min="10250" max="10250" width="9.28515625" style="1" customWidth="1"/>
    <col min="10251" max="10251" width="74.5703125" style="1" customWidth="1"/>
    <col min="10252" max="10252" width="24.42578125" style="1" customWidth="1"/>
    <col min="10253" max="10253" width="11.85546875" style="1" customWidth="1"/>
    <col min="10254" max="10254" width="9.140625" style="1"/>
    <col min="10255" max="10255" width="11.5703125" style="1" customWidth="1"/>
    <col min="10256" max="10256" width="11.85546875" style="1" bestFit="1" customWidth="1"/>
    <col min="10257" max="10498" width="9.140625" style="1"/>
    <col min="10499" max="10499" width="6" style="1" customWidth="1"/>
    <col min="10500" max="10500" width="9.28515625" style="1" customWidth="1"/>
    <col min="10501" max="10501" width="9.85546875" style="1" customWidth="1"/>
    <col min="10502" max="10502" width="10.42578125" style="1" customWidth="1"/>
    <col min="10503" max="10503" width="60.7109375" style="1" customWidth="1"/>
    <col min="10504" max="10504" width="21.140625" style="1" customWidth="1"/>
    <col min="10505" max="10505" width="9.7109375" style="1" customWidth="1"/>
    <col min="10506" max="10506" width="9.28515625" style="1" customWidth="1"/>
    <col min="10507" max="10507" width="74.5703125" style="1" customWidth="1"/>
    <col min="10508" max="10508" width="24.42578125" style="1" customWidth="1"/>
    <col min="10509" max="10509" width="11.85546875" style="1" customWidth="1"/>
    <col min="10510" max="10510" width="9.140625" style="1"/>
    <col min="10511" max="10511" width="11.5703125" style="1" customWidth="1"/>
    <col min="10512" max="10512" width="11.85546875" style="1" bestFit="1" customWidth="1"/>
    <col min="10513" max="10754" width="9.140625" style="1"/>
    <col min="10755" max="10755" width="6" style="1" customWidth="1"/>
    <col min="10756" max="10756" width="9.28515625" style="1" customWidth="1"/>
    <col min="10757" max="10757" width="9.85546875" style="1" customWidth="1"/>
    <col min="10758" max="10758" width="10.42578125" style="1" customWidth="1"/>
    <col min="10759" max="10759" width="60.7109375" style="1" customWidth="1"/>
    <col min="10760" max="10760" width="21.140625" style="1" customWidth="1"/>
    <col min="10761" max="10761" width="9.7109375" style="1" customWidth="1"/>
    <col min="10762" max="10762" width="9.28515625" style="1" customWidth="1"/>
    <col min="10763" max="10763" width="74.5703125" style="1" customWidth="1"/>
    <col min="10764" max="10764" width="24.42578125" style="1" customWidth="1"/>
    <col min="10765" max="10765" width="11.85546875" style="1" customWidth="1"/>
    <col min="10766" max="10766" width="9.140625" style="1"/>
    <col min="10767" max="10767" width="11.5703125" style="1" customWidth="1"/>
    <col min="10768" max="10768" width="11.85546875" style="1" bestFit="1" customWidth="1"/>
    <col min="10769" max="11010" width="9.140625" style="1"/>
    <col min="11011" max="11011" width="6" style="1" customWidth="1"/>
    <col min="11012" max="11012" width="9.28515625" style="1" customWidth="1"/>
    <col min="11013" max="11013" width="9.85546875" style="1" customWidth="1"/>
    <col min="11014" max="11014" width="10.42578125" style="1" customWidth="1"/>
    <col min="11015" max="11015" width="60.7109375" style="1" customWidth="1"/>
    <col min="11016" max="11016" width="21.140625" style="1" customWidth="1"/>
    <col min="11017" max="11017" width="9.7109375" style="1" customWidth="1"/>
    <col min="11018" max="11018" width="9.28515625" style="1" customWidth="1"/>
    <col min="11019" max="11019" width="74.5703125" style="1" customWidth="1"/>
    <col min="11020" max="11020" width="24.42578125" style="1" customWidth="1"/>
    <col min="11021" max="11021" width="11.85546875" style="1" customWidth="1"/>
    <col min="11022" max="11022" width="9.140625" style="1"/>
    <col min="11023" max="11023" width="11.5703125" style="1" customWidth="1"/>
    <col min="11024" max="11024" width="11.85546875" style="1" bestFit="1" customWidth="1"/>
    <col min="11025" max="11266" width="9.140625" style="1"/>
    <col min="11267" max="11267" width="6" style="1" customWidth="1"/>
    <col min="11268" max="11268" width="9.28515625" style="1" customWidth="1"/>
    <col min="11269" max="11269" width="9.85546875" style="1" customWidth="1"/>
    <col min="11270" max="11270" width="10.42578125" style="1" customWidth="1"/>
    <col min="11271" max="11271" width="60.7109375" style="1" customWidth="1"/>
    <col min="11272" max="11272" width="21.140625" style="1" customWidth="1"/>
    <col min="11273" max="11273" width="9.7109375" style="1" customWidth="1"/>
    <col min="11274" max="11274" width="9.28515625" style="1" customWidth="1"/>
    <col min="11275" max="11275" width="74.5703125" style="1" customWidth="1"/>
    <col min="11276" max="11276" width="24.42578125" style="1" customWidth="1"/>
    <col min="11277" max="11277" width="11.85546875" style="1" customWidth="1"/>
    <col min="11278" max="11278" width="9.140625" style="1"/>
    <col min="11279" max="11279" width="11.5703125" style="1" customWidth="1"/>
    <col min="11280" max="11280" width="11.85546875" style="1" bestFit="1" customWidth="1"/>
    <col min="11281" max="11522" width="9.140625" style="1"/>
    <col min="11523" max="11523" width="6" style="1" customWidth="1"/>
    <col min="11524" max="11524" width="9.28515625" style="1" customWidth="1"/>
    <col min="11525" max="11525" width="9.85546875" style="1" customWidth="1"/>
    <col min="11526" max="11526" width="10.42578125" style="1" customWidth="1"/>
    <col min="11527" max="11527" width="60.7109375" style="1" customWidth="1"/>
    <col min="11528" max="11528" width="21.140625" style="1" customWidth="1"/>
    <col min="11529" max="11529" width="9.7109375" style="1" customWidth="1"/>
    <col min="11530" max="11530" width="9.28515625" style="1" customWidth="1"/>
    <col min="11531" max="11531" width="74.5703125" style="1" customWidth="1"/>
    <col min="11532" max="11532" width="24.42578125" style="1" customWidth="1"/>
    <col min="11533" max="11533" width="11.85546875" style="1" customWidth="1"/>
    <col min="11534" max="11534" width="9.140625" style="1"/>
    <col min="11535" max="11535" width="11.5703125" style="1" customWidth="1"/>
    <col min="11536" max="11536" width="11.85546875" style="1" bestFit="1" customWidth="1"/>
    <col min="11537" max="11778" width="9.140625" style="1"/>
    <col min="11779" max="11779" width="6" style="1" customWidth="1"/>
    <col min="11780" max="11780" width="9.28515625" style="1" customWidth="1"/>
    <col min="11781" max="11781" width="9.85546875" style="1" customWidth="1"/>
    <col min="11782" max="11782" width="10.42578125" style="1" customWidth="1"/>
    <col min="11783" max="11783" width="60.7109375" style="1" customWidth="1"/>
    <col min="11784" max="11784" width="21.140625" style="1" customWidth="1"/>
    <col min="11785" max="11785" width="9.7109375" style="1" customWidth="1"/>
    <col min="11786" max="11786" width="9.28515625" style="1" customWidth="1"/>
    <col min="11787" max="11787" width="74.5703125" style="1" customWidth="1"/>
    <col min="11788" max="11788" width="24.42578125" style="1" customWidth="1"/>
    <col min="11789" max="11789" width="11.85546875" style="1" customWidth="1"/>
    <col min="11790" max="11790" width="9.140625" style="1"/>
    <col min="11791" max="11791" width="11.5703125" style="1" customWidth="1"/>
    <col min="11792" max="11792" width="11.85546875" style="1" bestFit="1" customWidth="1"/>
    <col min="11793" max="12034" width="9.140625" style="1"/>
    <col min="12035" max="12035" width="6" style="1" customWidth="1"/>
    <col min="12036" max="12036" width="9.28515625" style="1" customWidth="1"/>
    <col min="12037" max="12037" width="9.85546875" style="1" customWidth="1"/>
    <col min="12038" max="12038" width="10.42578125" style="1" customWidth="1"/>
    <col min="12039" max="12039" width="60.7109375" style="1" customWidth="1"/>
    <col min="12040" max="12040" width="21.140625" style="1" customWidth="1"/>
    <col min="12041" max="12041" width="9.7109375" style="1" customWidth="1"/>
    <col min="12042" max="12042" width="9.28515625" style="1" customWidth="1"/>
    <col min="12043" max="12043" width="74.5703125" style="1" customWidth="1"/>
    <col min="12044" max="12044" width="24.42578125" style="1" customWidth="1"/>
    <col min="12045" max="12045" width="11.85546875" style="1" customWidth="1"/>
    <col min="12046" max="12046" width="9.140625" style="1"/>
    <col min="12047" max="12047" width="11.5703125" style="1" customWidth="1"/>
    <col min="12048" max="12048" width="11.85546875" style="1" bestFit="1" customWidth="1"/>
    <col min="12049" max="12290" width="9.140625" style="1"/>
    <col min="12291" max="12291" width="6" style="1" customWidth="1"/>
    <col min="12292" max="12292" width="9.28515625" style="1" customWidth="1"/>
    <col min="12293" max="12293" width="9.85546875" style="1" customWidth="1"/>
    <col min="12294" max="12294" width="10.42578125" style="1" customWidth="1"/>
    <col min="12295" max="12295" width="60.7109375" style="1" customWidth="1"/>
    <col min="12296" max="12296" width="21.140625" style="1" customWidth="1"/>
    <col min="12297" max="12297" width="9.7109375" style="1" customWidth="1"/>
    <col min="12298" max="12298" width="9.28515625" style="1" customWidth="1"/>
    <col min="12299" max="12299" width="74.5703125" style="1" customWidth="1"/>
    <col min="12300" max="12300" width="24.42578125" style="1" customWidth="1"/>
    <col min="12301" max="12301" width="11.85546875" style="1" customWidth="1"/>
    <col min="12302" max="12302" width="9.140625" style="1"/>
    <col min="12303" max="12303" width="11.5703125" style="1" customWidth="1"/>
    <col min="12304" max="12304" width="11.85546875" style="1" bestFit="1" customWidth="1"/>
    <col min="12305" max="12546" width="9.140625" style="1"/>
    <col min="12547" max="12547" width="6" style="1" customWidth="1"/>
    <col min="12548" max="12548" width="9.28515625" style="1" customWidth="1"/>
    <col min="12549" max="12549" width="9.85546875" style="1" customWidth="1"/>
    <col min="12550" max="12550" width="10.42578125" style="1" customWidth="1"/>
    <col min="12551" max="12551" width="60.7109375" style="1" customWidth="1"/>
    <col min="12552" max="12552" width="21.140625" style="1" customWidth="1"/>
    <col min="12553" max="12553" width="9.7109375" style="1" customWidth="1"/>
    <col min="12554" max="12554" width="9.28515625" style="1" customWidth="1"/>
    <col min="12555" max="12555" width="74.5703125" style="1" customWidth="1"/>
    <col min="12556" max="12556" width="24.42578125" style="1" customWidth="1"/>
    <col min="12557" max="12557" width="11.85546875" style="1" customWidth="1"/>
    <col min="12558" max="12558" width="9.140625" style="1"/>
    <col min="12559" max="12559" width="11.5703125" style="1" customWidth="1"/>
    <col min="12560" max="12560" width="11.85546875" style="1" bestFit="1" customWidth="1"/>
    <col min="12561" max="12802" width="9.140625" style="1"/>
    <col min="12803" max="12803" width="6" style="1" customWidth="1"/>
    <col min="12804" max="12804" width="9.28515625" style="1" customWidth="1"/>
    <col min="12805" max="12805" width="9.85546875" style="1" customWidth="1"/>
    <col min="12806" max="12806" width="10.42578125" style="1" customWidth="1"/>
    <col min="12807" max="12807" width="60.7109375" style="1" customWidth="1"/>
    <col min="12808" max="12808" width="21.140625" style="1" customWidth="1"/>
    <col min="12809" max="12809" width="9.7109375" style="1" customWidth="1"/>
    <col min="12810" max="12810" width="9.28515625" style="1" customWidth="1"/>
    <col min="12811" max="12811" width="74.5703125" style="1" customWidth="1"/>
    <col min="12812" max="12812" width="24.42578125" style="1" customWidth="1"/>
    <col min="12813" max="12813" width="11.85546875" style="1" customWidth="1"/>
    <col min="12814" max="12814" width="9.140625" style="1"/>
    <col min="12815" max="12815" width="11.5703125" style="1" customWidth="1"/>
    <col min="12816" max="12816" width="11.85546875" style="1" bestFit="1" customWidth="1"/>
    <col min="12817" max="13058" width="9.140625" style="1"/>
    <col min="13059" max="13059" width="6" style="1" customWidth="1"/>
    <col min="13060" max="13060" width="9.28515625" style="1" customWidth="1"/>
    <col min="13061" max="13061" width="9.85546875" style="1" customWidth="1"/>
    <col min="13062" max="13062" width="10.42578125" style="1" customWidth="1"/>
    <col min="13063" max="13063" width="60.7109375" style="1" customWidth="1"/>
    <col min="13064" max="13064" width="21.140625" style="1" customWidth="1"/>
    <col min="13065" max="13065" width="9.7109375" style="1" customWidth="1"/>
    <col min="13066" max="13066" width="9.28515625" style="1" customWidth="1"/>
    <col min="13067" max="13067" width="74.5703125" style="1" customWidth="1"/>
    <col min="13068" max="13068" width="24.42578125" style="1" customWidth="1"/>
    <col min="13069" max="13069" width="11.85546875" style="1" customWidth="1"/>
    <col min="13070" max="13070" width="9.140625" style="1"/>
    <col min="13071" max="13071" width="11.5703125" style="1" customWidth="1"/>
    <col min="13072" max="13072" width="11.85546875" style="1" bestFit="1" customWidth="1"/>
    <col min="13073" max="13314" width="9.140625" style="1"/>
    <col min="13315" max="13315" width="6" style="1" customWidth="1"/>
    <col min="13316" max="13316" width="9.28515625" style="1" customWidth="1"/>
    <col min="13317" max="13317" width="9.85546875" style="1" customWidth="1"/>
    <col min="13318" max="13318" width="10.42578125" style="1" customWidth="1"/>
    <col min="13319" max="13319" width="60.7109375" style="1" customWidth="1"/>
    <col min="13320" max="13320" width="21.140625" style="1" customWidth="1"/>
    <col min="13321" max="13321" width="9.7109375" style="1" customWidth="1"/>
    <col min="13322" max="13322" width="9.28515625" style="1" customWidth="1"/>
    <col min="13323" max="13323" width="74.5703125" style="1" customWidth="1"/>
    <col min="13324" max="13324" width="24.42578125" style="1" customWidth="1"/>
    <col min="13325" max="13325" width="11.85546875" style="1" customWidth="1"/>
    <col min="13326" max="13326" width="9.140625" style="1"/>
    <col min="13327" max="13327" width="11.5703125" style="1" customWidth="1"/>
    <col min="13328" max="13328" width="11.85546875" style="1" bestFit="1" customWidth="1"/>
    <col min="13329" max="13570" width="9.140625" style="1"/>
    <col min="13571" max="13571" width="6" style="1" customWidth="1"/>
    <col min="13572" max="13572" width="9.28515625" style="1" customWidth="1"/>
    <col min="13573" max="13573" width="9.85546875" style="1" customWidth="1"/>
    <col min="13574" max="13574" width="10.42578125" style="1" customWidth="1"/>
    <col min="13575" max="13575" width="60.7109375" style="1" customWidth="1"/>
    <col min="13576" max="13576" width="21.140625" style="1" customWidth="1"/>
    <col min="13577" max="13577" width="9.7109375" style="1" customWidth="1"/>
    <col min="13578" max="13578" width="9.28515625" style="1" customWidth="1"/>
    <col min="13579" max="13579" width="74.5703125" style="1" customWidth="1"/>
    <col min="13580" max="13580" width="24.42578125" style="1" customWidth="1"/>
    <col min="13581" max="13581" width="11.85546875" style="1" customWidth="1"/>
    <col min="13582" max="13582" width="9.140625" style="1"/>
    <col min="13583" max="13583" width="11.5703125" style="1" customWidth="1"/>
    <col min="13584" max="13584" width="11.85546875" style="1" bestFit="1" customWidth="1"/>
    <col min="13585" max="13826" width="9.140625" style="1"/>
    <col min="13827" max="13827" width="6" style="1" customWidth="1"/>
    <col min="13828" max="13828" width="9.28515625" style="1" customWidth="1"/>
    <col min="13829" max="13829" width="9.85546875" style="1" customWidth="1"/>
    <col min="13830" max="13830" width="10.42578125" style="1" customWidth="1"/>
    <col min="13831" max="13831" width="60.7109375" style="1" customWidth="1"/>
    <col min="13832" max="13832" width="21.140625" style="1" customWidth="1"/>
    <col min="13833" max="13833" width="9.7109375" style="1" customWidth="1"/>
    <col min="13834" max="13834" width="9.28515625" style="1" customWidth="1"/>
    <col min="13835" max="13835" width="74.5703125" style="1" customWidth="1"/>
    <col min="13836" max="13836" width="24.42578125" style="1" customWidth="1"/>
    <col min="13837" max="13837" width="11.85546875" style="1" customWidth="1"/>
    <col min="13838" max="13838" width="9.140625" style="1"/>
    <col min="13839" max="13839" width="11.5703125" style="1" customWidth="1"/>
    <col min="13840" max="13840" width="11.85546875" style="1" bestFit="1" customWidth="1"/>
    <col min="13841" max="14082" width="9.140625" style="1"/>
    <col min="14083" max="14083" width="6" style="1" customWidth="1"/>
    <col min="14084" max="14084" width="9.28515625" style="1" customWidth="1"/>
    <col min="14085" max="14085" width="9.85546875" style="1" customWidth="1"/>
    <col min="14086" max="14086" width="10.42578125" style="1" customWidth="1"/>
    <col min="14087" max="14087" width="60.7109375" style="1" customWidth="1"/>
    <col min="14088" max="14088" width="21.140625" style="1" customWidth="1"/>
    <col min="14089" max="14089" width="9.7109375" style="1" customWidth="1"/>
    <col min="14090" max="14090" width="9.28515625" style="1" customWidth="1"/>
    <col min="14091" max="14091" width="74.5703125" style="1" customWidth="1"/>
    <col min="14092" max="14092" width="24.42578125" style="1" customWidth="1"/>
    <col min="14093" max="14093" width="11.85546875" style="1" customWidth="1"/>
    <col min="14094" max="14094" width="9.140625" style="1"/>
    <col min="14095" max="14095" width="11.5703125" style="1" customWidth="1"/>
    <col min="14096" max="14096" width="11.85546875" style="1" bestFit="1" customWidth="1"/>
    <col min="14097" max="14338" width="9.140625" style="1"/>
    <col min="14339" max="14339" width="6" style="1" customWidth="1"/>
    <col min="14340" max="14340" width="9.28515625" style="1" customWidth="1"/>
    <col min="14341" max="14341" width="9.85546875" style="1" customWidth="1"/>
    <col min="14342" max="14342" width="10.42578125" style="1" customWidth="1"/>
    <col min="14343" max="14343" width="60.7109375" style="1" customWidth="1"/>
    <col min="14344" max="14344" width="21.140625" style="1" customWidth="1"/>
    <col min="14345" max="14345" width="9.7109375" style="1" customWidth="1"/>
    <col min="14346" max="14346" width="9.28515625" style="1" customWidth="1"/>
    <col min="14347" max="14347" width="74.5703125" style="1" customWidth="1"/>
    <col min="14348" max="14348" width="24.42578125" style="1" customWidth="1"/>
    <col min="14349" max="14349" width="11.85546875" style="1" customWidth="1"/>
    <col min="14350" max="14350" width="9.140625" style="1"/>
    <col min="14351" max="14351" width="11.5703125" style="1" customWidth="1"/>
    <col min="14352" max="14352" width="11.85546875" style="1" bestFit="1" customWidth="1"/>
    <col min="14353" max="14594" width="9.140625" style="1"/>
    <col min="14595" max="14595" width="6" style="1" customWidth="1"/>
    <col min="14596" max="14596" width="9.28515625" style="1" customWidth="1"/>
    <col min="14597" max="14597" width="9.85546875" style="1" customWidth="1"/>
    <col min="14598" max="14598" width="10.42578125" style="1" customWidth="1"/>
    <col min="14599" max="14599" width="60.7109375" style="1" customWidth="1"/>
    <col min="14600" max="14600" width="21.140625" style="1" customWidth="1"/>
    <col min="14601" max="14601" width="9.7109375" style="1" customWidth="1"/>
    <col min="14602" max="14602" width="9.28515625" style="1" customWidth="1"/>
    <col min="14603" max="14603" width="74.5703125" style="1" customWidth="1"/>
    <col min="14604" max="14604" width="24.42578125" style="1" customWidth="1"/>
    <col min="14605" max="14605" width="11.85546875" style="1" customWidth="1"/>
    <col min="14606" max="14606" width="9.140625" style="1"/>
    <col min="14607" max="14607" width="11.5703125" style="1" customWidth="1"/>
    <col min="14608" max="14608" width="11.85546875" style="1" bestFit="1" customWidth="1"/>
    <col min="14609" max="14850" width="9.140625" style="1"/>
    <col min="14851" max="14851" width="6" style="1" customWidth="1"/>
    <col min="14852" max="14852" width="9.28515625" style="1" customWidth="1"/>
    <col min="14853" max="14853" width="9.85546875" style="1" customWidth="1"/>
    <col min="14854" max="14854" width="10.42578125" style="1" customWidth="1"/>
    <col min="14855" max="14855" width="60.7109375" style="1" customWidth="1"/>
    <col min="14856" max="14856" width="21.140625" style="1" customWidth="1"/>
    <col min="14857" max="14857" width="9.7109375" style="1" customWidth="1"/>
    <col min="14858" max="14858" width="9.28515625" style="1" customWidth="1"/>
    <col min="14859" max="14859" width="74.5703125" style="1" customWidth="1"/>
    <col min="14860" max="14860" width="24.42578125" style="1" customWidth="1"/>
    <col min="14861" max="14861" width="11.85546875" style="1" customWidth="1"/>
    <col min="14862" max="14862" width="9.140625" style="1"/>
    <col min="14863" max="14863" width="11.5703125" style="1" customWidth="1"/>
    <col min="14864" max="14864" width="11.85546875" style="1" bestFit="1" customWidth="1"/>
    <col min="14865" max="15106" width="9.140625" style="1"/>
    <col min="15107" max="15107" width="6" style="1" customWidth="1"/>
    <col min="15108" max="15108" width="9.28515625" style="1" customWidth="1"/>
    <col min="15109" max="15109" width="9.85546875" style="1" customWidth="1"/>
    <col min="15110" max="15110" width="10.42578125" style="1" customWidth="1"/>
    <col min="15111" max="15111" width="60.7109375" style="1" customWidth="1"/>
    <col min="15112" max="15112" width="21.140625" style="1" customWidth="1"/>
    <col min="15113" max="15113" width="9.7109375" style="1" customWidth="1"/>
    <col min="15114" max="15114" width="9.28515625" style="1" customWidth="1"/>
    <col min="15115" max="15115" width="74.5703125" style="1" customWidth="1"/>
    <col min="15116" max="15116" width="24.42578125" style="1" customWidth="1"/>
    <col min="15117" max="15117" width="11.85546875" style="1" customWidth="1"/>
    <col min="15118" max="15118" width="9.140625" style="1"/>
    <col min="15119" max="15119" width="11.5703125" style="1" customWidth="1"/>
    <col min="15120" max="15120" width="11.85546875" style="1" bestFit="1" customWidth="1"/>
    <col min="15121" max="15362" width="9.140625" style="1"/>
    <col min="15363" max="15363" width="6" style="1" customWidth="1"/>
    <col min="15364" max="15364" width="9.28515625" style="1" customWidth="1"/>
    <col min="15365" max="15365" width="9.85546875" style="1" customWidth="1"/>
    <col min="15366" max="15366" width="10.42578125" style="1" customWidth="1"/>
    <col min="15367" max="15367" width="60.7109375" style="1" customWidth="1"/>
    <col min="15368" max="15368" width="21.140625" style="1" customWidth="1"/>
    <col min="15369" max="15369" width="9.7109375" style="1" customWidth="1"/>
    <col min="15370" max="15370" width="9.28515625" style="1" customWidth="1"/>
    <col min="15371" max="15371" width="74.5703125" style="1" customWidth="1"/>
    <col min="15372" max="15372" width="24.42578125" style="1" customWidth="1"/>
    <col min="15373" max="15373" width="11.85546875" style="1" customWidth="1"/>
    <col min="15374" max="15374" width="9.140625" style="1"/>
    <col min="15375" max="15375" width="11.5703125" style="1" customWidth="1"/>
    <col min="15376" max="15376" width="11.85546875" style="1" bestFit="1" customWidth="1"/>
    <col min="15377" max="15618" width="9.140625" style="1"/>
    <col min="15619" max="15619" width="6" style="1" customWidth="1"/>
    <col min="15620" max="15620" width="9.28515625" style="1" customWidth="1"/>
    <col min="15621" max="15621" width="9.85546875" style="1" customWidth="1"/>
    <col min="15622" max="15622" width="10.42578125" style="1" customWidth="1"/>
    <col min="15623" max="15623" width="60.7109375" style="1" customWidth="1"/>
    <col min="15624" max="15624" width="21.140625" style="1" customWidth="1"/>
    <col min="15625" max="15625" width="9.7109375" style="1" customWidth="1"/>
    <col min="15626" max="15626" width="9.28515625" style="1" customWidth="1"/>
    <col min="15627" max="15627" width="74.5703125" style="1" customWidth="1"/>
    <col min="15628" max="15628" width="24.42578125" style="1" customWidth="1"/>
    <col min="15629" max="15629" width="11.85546875" style="1" customWidth="1"/>
    <col min="15630" max="15630" width="9.140625" style="1"/>
    <col min="15631" max="15631" width="11.5703125" style="1" customWidth="1"/>
    <col min="15632" max="15632" width="11.85546875" style="1" bestFit="1" customWidth="1"/>
    <col min="15633" max="15874" width="9.140625" style="1"/>
    <col min="15875" max="15875" width="6" style="1" customWidth="1"/>
    <col min="15876" max="15876" width="9.28515625" style="1" customWidth="1"/>
    <col min="15877" max="15877" width="9.85546875" style="1" customWidth="1"/>
    <col min="15878" max="15878" width="10.42578125" style="1" customWidth="1"/>
    <col min="15879" max="15879" width="60.7109375" style="1" customWidth="1"/>
    <col min="15880" max="15880" width="21.140625" style="1" customWidth="1"/>
    <col min="15881" max="15881" width="9.7109375" style="1" customWidth="1"/>
    <col min="15882" max="15882" width="9.28515625" style="1" customWidth="1"/>
    <col min="15883" max="15883" width="74.5703125" style="1" customWidth="1"/>
    <col min="15884" max="15884" width="24.42578125" style="1" customWidth="1"/>
    <col min="15885" max="15885" width="11.85546875" style="1" customWidth="1"/>
    <col min="15886" max="15886" width="9.140625" style="1"/>
    <col min="15887" max="15887" width="11.5703125" style="1" customWidth="1"/>
    <col min="15888" max="15888" width="11.85546875" style="1" bestFit="1" customWidth="1"/>
    <col min="15889" max="16130" width="9.140625" style="1"/>
    <col min="16131" max="16131" width="6" style="1" customWidth="1"/>
    <col min="16132" max="16132" width="9.28515625" style="1" customWidth="1"/>
    <col min="16133" max="16133" width="9.85546875" style="1" customWidth="1"/>
    <col min="16134" max="16134" width="10.42578125" style="1" customWidth="1"/>
    <col min="16135" max="16135" width="60.7109375" style="1" customWidth="1"/>
    <col min="16136" max="16136" width="21.140625" style="1" customWidth="1"/>
    <col min="16137" max="16137" width="9.7109375" style="1" customWidth="1"/>
    <col min="16138" max="16138" width="9.28515625" style="1" customWidth="1"/>
    <col min="16139" max="16139" width="74.5703125" style="1" customWidth="1"/>
    <col min="16140" max="16140" width="24.42578125" style="1" customWidth="1"/>
    <col min="16141" max="16141" width="11.85546875" style="1" customWidth="1"/>
    <col min="16142" max="16142" width="9.140625" style="1"/>
    <col min="16143" max="16143" width="11.5703125" style="1" customWidth="1"/>
    <col min="16144" max="16144" width="11.85546875" style="1" bestFit="1" customWidth="1"/>
    <col min="16145" max="16384" width="9.140625" style="1"/>
  </cols>
  <sheetData>
    <row r="1" spans="2:13" ht="48.75" customHeight="1">
      <c r="B1" s="51" t="s">
        <v>172</v>
      </c>
    </row>
    <row r="2" spans="2:13" ht="39" customHeight="1">
      <c r="B2" s="56" t="s">
        <v>175</v>
      </c>
      <c r="C2" s="56"/>
      <c r="D2" s="56"/>
      <c r="E2" s="56"/>
      <c r="F2" s="56"/>
      <c r="G2" s="56"/>
      <c r="H2" s="2"/>
    </row>
    <row r="3" spans="2:13" ht="42" customHeight="1">
      <c r="B3" s="3" t="s">
        <v>0</v>
      </c>
      <c r="C3" s="3" t="s">
        <v>1</v>
      </c>
      <c r="D3" s="3" t="s">
        <v>2</v>
      </c>
      <c r="E3" s="3" t="s">
        <v>3</v>
      </c>
      <c r="F3" s="47" t="s">
        <v>169</v>
      </c>
      <c r="G3" s="47" t="s">
        <v>170</v>
      </c>
      <c r="H3" s="4" t="s">
        <v>171</v>
      </c>
    </row>
    <row r="4" spans="2:13" ht="17.100000000000001" customHeight="1">
      <c r="B4" s="8"/>
      <c r="C4" s="9" t="s">
        <v>12</v>
      </c>
      <c r="D4" s="10"/>
      <c r="E4" s="11" t="s">
        <v>13</v>
      </c>
      <c r="F4" s="49">
        <v>2437646</v>
      </c>
      <c r="G4" s="49">
        <v>61357</v>
      </c>
      <c r="H4" s="12">
        <v>2499603</v>
      </c>
    </row>
    <row r="5" spans="2:13" ht="57" customHeight="1">
      <c r="B5" s="13"/>
      <c r="C5" s="13"/>
      <c r="D5" s="14" t="s">
        <v>7</v>
      </c>
      <c r="E5" s="17" t="s">
        <v>8</v>
      </c>
      <c r="F5" s="48">
        <v>1622094</v>
      </c>
      <c r="G5" s="48">
        <v>52154</v>
      </c>
      <c r="H5" s="35">
        <v>1674248</v>
      </c>
    </row>
    <row r="6" spans="2:13" ht="57.75" customHeight="1">
      <c r="B6" s="16"/>
      <c r="C6" s="13"/>
      <c r="D6" s="14" t="s">
        <v>14</v>
      </c>
      <c r="E6" s="17" t="s">
        <v>8</v>
      </c>
      <c r="F6" s="48">
        <v>286252</v>
      </c>
      <c r="G6" s="48">
        <v>9203</v>
      </c>
      <c r="H6" s="35">
        <v>295455</v>
      </c>
    </row>
    <row r="7" spans="2:13" ht="5.45" customHeight="1">
      <c r="B7" s="57"/>
      <c r="C7" s="57"/>
      <c r="D7" s="57"/>
    </row>
    <row r="8" spans="2:13" ht="17.100000000000001" customHeight="1">
      <c r="B8" s="58" t="s">
        <v>15</v>
      </c>
      <c r="C8" s="58"/>
      <c r="D8" s="58"/>
      <c r="E8" s="58"/>
      <c r="F8" s="50">
        <v>88002573</v>
      </c>
      <c r="G8" s="50">
        <f>G6+G5</f>
        <v>61357</v>
      </c>
      <c r="H8" s="50">
        <v>88063930</v>
      </c>
    </row>
    <row r="9" spans="2:13" ht="14.25" customHeight="1">
      <c r="B9" s="55"/>
      <c r="C9" s="55"/>
      <c r="D9" s="55"/>
      <c r="E9" s="55"/>
    </row>
    <row r="10" spans="2:13" ht="12.75" customHeight="1">
      <c r="B10" s="55"/>
      <c r="C10" s="55"/>
      <c r="D10" s="55"/>
      <c r="E10" s="55"/>
    </row>
    <row r="11" spans="2:13" ht="17.100000000000001" customHeight="1">
      <c r="B11" s="55"/>
      <c r="C11" s="55"/>
      <c r="D11" s="55"/>
      <c r="E11" s="55"/>
    </row>
    <row r="15" spans="2:13" ht="15.75">
      <c r="J15" s="18"/>
      <c r="K15" s="18"/>
      <c r="L15" s="18"/>
      <c r="M15" s="18"/>
    </row>
    <row r="16" spans="2:13" ht="15.75">
      <c r="J16" s="18"/>
      <c r="K16" s="18"/>
      <c r="L16" s="18"/>
      <c r="M16" s="18"/>
    </row>
  </sheetData>
  <mergeCells count="6">
    <mergeCell ref="B11:E11"/>
    <mergeCell ref="B2:G2"/>
    <mergeCell ref="B7:D7"/>
    <mergeCell ref="B8:E8"/>
    <mergeCell ref="B9:E9"/>
    <mergeCell ref="B10:E10"/>
  </mergeCells>
  <pageMargins left="0.75" right="0.75" top="1" bottom="1" header="0.5" footer="0.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124"/>
  <sheetViews>
    <sheetView showGridLines="0" tabSelected="1" topLeftCell="A148" workbookViewId="0"/>
  </sheetViews>
  <sheetFormatPr defaultRowHeight="12.75"/>
  <cols>
    <col min="1" max="1" width="5" style="1" customWidth="1"/>
    <col min="2" max="2" width="8.7109375" style="1" customWidth="1"/>
    <col min="3" max="4" width="10.85546875" style="1" customWidth="1"/>
    <col min="5" max="5" width="36.5703125" style="1" customWidth="1"/>
    <col min="6" max="6" width="17.28515625" style="1" customWidth="1"/>
    <col min="7" max="7" width="15.85546875" style="1" customWidth="1"/>
    <col min="8" max="8" width="16.140625" style="1" customWidth="1"/>
    <col min="9" max="9" width="14.28515625" style="1" customWidth="1"/>
    <col min="10" max="10" width="13.5703125" style="1" customWidth="1"/>
    <col min="11" max="11" width="64.42578125" style="1" customWidth="1"/>
    <col min="12" max="12" width="20.5703125" style="1" customWidth="1"/>
    <col min="13" max="13" width="10.140625" style="1" customWidth="1"/>
    <col min="14" max="14" width="9.140625" style="1"/>
    <col min="15" max="16" width="12.85546875" style="1" bestFit="1" customWidth="1"/>
    <col min="17" max="257" width="9.140625" style="1"/>
    <col min="258" max="258" width="7.28515625" style="1" customWidth="1"/>
    <col min="259" max="259" width="6" style="1" customWidth="1"/>
    <col min="260" max="260" width="8.7109375" style="1" customWidth="1"/>
    <col min="261" max="262" width="10.85546875" style="1" customWidth="1"/>
    <col min="263" max="263" width="54.42578125" style="1" customWidth="1"/>
    <col min="264" max="264" width="19.42578125" style="1" customWidth="1"/>
    <col min="265" max="265" width="14.28515625" style="1" customWidth="1"/>
    <col min="266" max="266" width="13.5703125" style="1" customWidth="1"/>
    <col min="267" max="267" width="64.42578125" style="1" customWidth="1"/>
    <col min="268" max="268" width="20.5703125" style="1" customWidth="1"/>
    <col min="269" max="269" width="10.140625" style="1" customWidth="1"/>
    <col min="270" max="270" width="9.140625" style="1"/>
    <col min="271" max="272" width="12.85546875" style="1" bestFit="1" customWidth="1"/>
    <col min="273" max="513" width="9.140625" style="1"/>
    <col min="514" max="514" width="7.28515625" style="1" customWidth="1"/>
    <col min="515" max="515" width="6" style="1" customWidth="1"/>
    <col min="516" max="516" width="8.7109375" style="1" customWidth="1"/>
    <col min="517" max="518" width="10.85546875" style="1" customWidth="1"/>
    <col min="519" max="519" width="54.42578125" style="1" customWidth="1"/>
    <col min="520" max="520" width="19.42578125" style="1" customWidth="1"/>
    <col min="521" max="521" width="14.28515625" style="1" customWidth="1"/>
    <col min="522" max="522" width="13.5703125" style="1" customWidth="1"/>
    <col min="523" max="523" width="64.42578125" style="1" customWidth="1"/>
    <col min="524" max="524" width="20.5703125" style="1" customWidth="1"/>
    <col min="525" max="525" width="10.140625" style="1" customWidth="1"/>
    <col min="526" max="526" width="9.140625" style="1"/>
    <col min="527" max="528" width="12.85546875" style="1" bestFit="1" customWidth="1"/>
    <col min="529" max="769" width="9.140625" style="1"/>
    <col min="770" max="770" width="7.28515625" style="1" customWidth="1"/>
    <col min="771" max="771" width="6" style="1" customWidth="1"/>
    <col min="772" max="772" width="8.7109375" style="1" customWidth="1"/>
    <col min="773" max="774" width="10.85546875" style="1" customWidth="1"/>
    <col min="775" max="775" width="54.42578125" style="1" customWidth="1"/>
    <col min="776" max="776" width="19.42578125" style="1" customWidth="1"/>
    <col min="777" max="777" width="14.28515625" style="1" customWidth="1"/>
    <col min="778" max="778" width="13.5703125" style="1" customWidth="1"/>
    <col min="779" max="779" width="64.42578125" style="1" customWidth="1"/>
    <col min="780" max="780" width="20.5703125" style="1" customWidth="1"/>
    <col min="781" max="781" width="10.140625" style="1" customWidth="1"/>
    <col min="782" max="782" width="9.140625" style="1"/>
    <col min="783" max="784" width="12.85546875" style="1" bestFit="1" customWidth="1"/>
    <col min="785" max="1025" width="9.140625" style="1"/>
    <col min="1026" max="1026" width="7.28515625" style="1" customWidth="1"/>
    <col min="1027" max="1027" width="6" style="1" customWidth="1"/>
    <col min="1028" max="1028" width="8.7109375" style="1" customWidth="1"/>
    <col min="1029" max="1030" width="10.85546875" style="1" customWidth="1"/>
    <col min="1031" max="1031" width="54.42578125" style="1" customWidth="1"/>
    <col min="1032" max="1032" width="19.42578125" style="1" customWidth="1"/>
    <col min="1033" max="1033" width="14.28515625" style="1" customWidth="1"/>
    <col min="1034" max="1034" width="13.5703125" style="1" customWidth="1"/>
    <col min="1035" max="1035" width="64.42578125" style="1" customWidth="1"/>
    <col min="1036" max="1036" width="20.5703125" style="1" customWidth="1"/>
    <col min="1037" max="1037" width="10.140625" style="1" customWidth="1"/>
    <col min="1038" max="1038" width="9.140625" style="1"/>
    <col min="1039" max="1040" width="12.85546875" style="1" bestFit="1" customWidth="1"/>
    <col min="1041" max="1281" width="9.140625" style="1"/>
    <col min="1282" max="1282" width="7.28515625" style="1" customWidth="1"/>
    <col min="1283" max="1283" width="6" style="1" customWidth="1"/>
    <col min="1284" max="1284" width="8.7109375" style="1" customWidth="1"/>
    <col min="1285" max="1286" width="10.85546875" style="1" customWidth="1"/>
    <col min="1287" max="1287" width="54.42578125" style="1" customWidth="1"/>
    <col min="1288" max="1288" width="19.42578125" style="1" customWidth="1"/>
    <col min="1289" max="1289" width="14.28515625" style="1" customWidth="1"/>
    <col min="1290" max="1290" width="13.5703125" style="1" customWidth="1"/>
    <col min="1291" max="1291" width="64.42578125" style="1" customWidth="1"/>
    <col min="1292" max="1292" width="20.5703125" style="1" customWidth="1"/>
    <col min="1293" max="1293" width="10.140625" style="1" customWidth="1"/>
    <col min="1294" max="1294" width="9.140625" style="1"/>
    <col min="1295" max="1296" width="12.85546875" style="1" bestFit="1" customWidth="1"/>
    <col min="1297" max="1537" width="9.140625" style="1"/>
    <col min="1538" max="1538" width="7.28515625" style="1" customWidth="1"/>
    <col min="1539" max="1539" width="6" style="1" customWidth="1"/>
    <col min="1540" max="1540" width="8.7109375" style="1" customWidth="1"/>
    <col min="1541" max="1542" width="10.85546875" style="1" customWidth="1"/>
    <col min="1543" max="1543" width="54.42578125" style="1" customWidth="1"/>
    <col min="1544" max="1544" width="19.42578125" style="1" customWidth="1"/>
    <col min="1545" max="1545" width="14.28515625" style="1" customWidth="1"/>
    <col min="1546" max="1546" width="13.5703125" style="1" customWidth="1"/>
    <col min="1547" max="1547" width="64.42578125" style="1" customWidth="1"/>
    <col min="1548" max="1548" width="20.5703125" style="1" customWidth="1"/>
    <col min="1549" max="1549" width="10.140625" style="1" customWidth="1"/>
    <col min="1550" max="1550" width="9.140625" style="1"/>
    <col min="1551" max="1552" width="12.85546875" style="1" bestFit="1" customWidth="1"/>
    <col min="1553" max="1793" width="9.140625" style="1"/>
    <col min="1794" max="1794" width="7.28515625" style="1" customWidth="1"/>
    <col min="1795" max="1795" width="6" style="1" customWidth="1"/>
    <col min="1796" max="1796" width="8.7109375" style="1" customWidth="1"/>
    <col min="1797" max="1798" width="10.85546875" style="1" customWidth="1"/>
    <col min="1799" max="1799" width="54.42578125" style="1" customWidth="1"/>
    <col min="1800" max="1800" width="19.42578125" style="1" customWidth="1"/>
    <col min="1801" max="1801" width="14.28515625" style="1" customWidth="1"/>
    <col min="1802" max="1802" width="13.5703125" style="1" customWidth="1"/>
    <col min="1803" max="1803" width="64.42578125" style="1" customWidth="1"/>
    <col min="1804" max="1804" width="20.5703125" style="1" customWidth="1"/>
    <col min="1805" max="1805" width="10.140625" style="1" customWidth="1"/>
    <col min="1806" max="1806" width="9.140625" style="1"/>
    <col min="1807" max="1808" width="12.85546875" style="1" bestFit="1" customWidth="1"/>
    <col min="1809" max="2049" width="9.140625" style="1"/>
    <col min="2050" max="2050" width="7.28515625" style="1" customWidth="1"/>
    <col min="2051" max="2051" width="6" style="1" customWidth="1"/>
    <col min="2052" max="2052" width="8.7109375" style="1" customWidth="1"/>
    <col min="2053" max="2054" width="10.85546875" style="1" customWidth="1"/>
    <col min="2055" max="2055" width="54.42578125" style="1" customWidth="1"/>
    <col min="2056" max="2056" width="19.42578125" style="1" customWidth="1"/>
    <col min="2057" max="2057" width="14.28515625" style="1" customWidth="1"/>
    <col min="2058" max="2058" width="13.5703125" style="1" customWidth="1"/>
    <col min="2059" max="2059" width="64.42578125" style="1" customWidth="1"/>
    <col min="2060" max="2060" width="20.5703125" style="1" customWidth="1"/>
    <col min="2061" max="2061" width="10.140625" style="1" customWidth="1"/>
    <col min="2062" max="2062" width="9.140625" style="1"/>
    <col min="2063" max="2064" width="12.85546875" style="1" bestFit="1" customWidth="1"/>
    <col min="2065" max="2305" width="9.140625" style="1"/>
    <col min="2306" max="2306" width="7.28515625" style="1" customWidth="1"/>
    <col min="2307" max="2307" width="6" style="1" customWidth="1"/>
    <col min="2308" max="2308" width="8.7109375" style="1" customWidth="1"/>
    <col min="2309" max="2310" width="10.85546875" style="1" customWidth="1"/>
    <col min="2311" max="2311" width="54.42578125" style="1" customWidth="1"/>
    <col min="2312" max="2312" width="19.42578125" style="1" customWidth="1"/>
    <col min="2313" max="2313" width="14.28515625" style="1" customWidth="1"/>
    <col min="2314" max="2314" width="13.5703125" style="1" customWidth="1"/>
    <col min="2315" max="2315" width="64.42578125" style="1" customWidth="1"/>
    <col min="2316" max="2316" width="20.5703125" style="1" customWidth="1"/>
    <col min="2317" max="2317" width="10.140625" style="1" customWidth="1"/>
    <col min="2318" max="2318" width="9.140625" style="1"/>
    <col min="2319" max="2320" width="12.85546875" style="1" bestFit="1" customWidth="1"/>
    <col min="2321" max="2561" width="9.140625" style="1"/>
    <col min="2562" max="2562" width="7.28515625" style="1" customWidth="1"/>
    <col min="2563" max="2563" width="6" style="1" customWidth="1"/>
    <col min="2564" max="2564" width="8.7109375" style="1" customWidth="1"/>
    <col min="2565" max="2566" width="10.85546875" style="1" customWidth="1"/>
    <col min="2567" max="2567" width="54.42578125" style="1" customWidth="1"/>
    <col min="2568" max="2568" width="19.42578125" style="1" customWidth="1"/>
    <col min="2569" max="2569" width="14.28515625" style="1" customWidth="1"/>
    <col min="2570" max="2570" width="13.5703125" style="1" customWidth="1"/>
    <col min="2571" max="2571" width="64.42578125" style="1" customWidth="1"/>
    <col min="2572" max="2572" width="20.5703125" style="1" customWidth="1"/>
    <col min="2573" max="2573" width="10.140625" style="1" customWidth="1"/>
    <col min="2574" max="2574" width="9.140625" style="1"/>
    <col min="2575" max="2576" width="12.85546875" style="1" bestFit="1" customWidth="1"/>
    <col min="2577" max="2817" width="9.140625" style="1"/>
    <col min="2818" max="2818" width="7.28515625" style="1" customWidth="1"/>
    <col min="2819" max="2819" width="6" style="1" customWidth="1"/>
    <col min="2820" max="2820" width="8.7109375" style="1" customWidth="1"/>
    <col min="2821" max="2822" width="10.85546875" style="1" customWidth="1"/>
    <col min="2823" max="2823" width="54.42578125" style="1" customWidth="1"/>
    <col min="2824" max="2824" width="19.42578125" style="1" customWidth="1"/>
    <col min="2825" max="2825" width="14.28515625" style="1" customWidth="1"/>
    <col min="2826" max="2826" width="13.5703125" style="1" customWidth="1"/>
    <col min="2827" max="2827" width="64.42578125" style="1" customWidth="1"/>
    <col min="2828" max="2828" width="20.5703125" style="1" customWidth="1"/>
    <col min="2829" max="2829" width="10.140625" style="1" customWidth="1"/>
    <col min="2830" max="2830" width="9.140625" style="1"/>
    <col min="2831" max="2832" width="12.85546875" style="1" bestFit="1" customWidth="1"/>
    <col min="2833" max="3073" width="9.140625" style="1"/>
    <col min="3074" max="3074" width="7.28515625" style="1" customWidth="1"/>
    <col min="3075" max="3075" width="6" style="1" customWidth="1"/>
    <col min="3076" max="3076" width="8.7109375" style="1" customWidth="1"/>
    <col min="3077" max="3078" width="10.85546875" style="1" customWidth="1"/>
    <col min="3079" max="3079" width="54.42578125" style="1" customWidth="1"/>
    <col min="3080" max="3080" width="19.42578125" style="1" customWidth="1"/>
    <col min="3081" max="3081" width="14.28515625" style="1" customWidth="1"/>
    <col min="3082" max="3082" width="13.5703125" style="1" customWidth="1"/>
    <col min="3083" max="3083" width="64.42578125" style="1" customWidth="1"/>
    <col min="3084" max="3084" width="20.5703125" style="1" customWidth="1"/>
    <col min="3085" max="3085" width="10.140625" style="1" customWidth="1"/>
    <col min="3086" max="3086" width="9.140625" style="1"/>
    <col min="3087" max="3088" width="12.85546875" style="1" bestFit="1" customWidth="1"/>
    <col min="3089" max="3329" width="9.140625" style="1"/>
    <col min="3330" max="3330" width="7.28515625" style="1" customWidth="1"/>
    <col min="3331" max="3331" width="6" style="1" customWidth="1"/>
    <col min="3332" max="3332" width="8.7109375" style="1" customWidth="1"/>
    <col min="3333" max="3334" width="10.85546875" style="1" customWidth="1"/>
    <col min="3335" max="3335" width="54.42578125" style="1" customWidth="1"/>
    <col min="3336" max="3336" width="19.42578125" style="1" customWidth="1"/>
    <col min="3337" max="3337" width="14.28515625" style="1" customWidth="1"/>
    <col min="3338" max="3338" width="13.5703125" style="1" customWidth="1"/>
    <col min="3339" max="3339" width="64.42578125" style="1" customWidth="1"/>
    <col min="3340" max="3340" width="20.5703125" style="1" customWidth="1"/>
    <col min="3341" max="3341" width="10.140625" style="1" customWidth="1"/>
    <col min="3342" max="3342" width="9.140625" style="1"/>
    <col min="3343" max="3344" width="12.85546875" style="1" bestFit="1" customWidth="1"/>
    <col min="3345" max="3585" width="9.140625" style="1"/>
    <col min="3586" max="3586" width="7.28515625" style="1" customWidth="1"/>
    <col min="3587" max="3587" width="6" style="1" customWidth="1"/>
    <col min="3588" max="3588" width="8.7109375" style="1" customWidth="1"/>
    <col min="3589" max="3590" width="10.85546875" style="1" customWidth="1"/>
    <col min="3591" max="3591" width="54.42578125" style="1" customWidth="1"/>
    <col min="3592" max="3592" width="19.42578125" style="1" customWidth="1"/>
    <col min="3593" max="3593" width="14.28515625" style="1" customWidth="1"/>
    <col min="3594" max="3594" width="13.5703125" style="1" customWidth="1"/>
    <col min="3595" max="3595" width="64.42578125" style="1" customWidth="1"/>
    <col min="3596" max="3596" width="20.5703125" style="1" customWidth="1"/>
    <col min="3597" max="3597" width="10.140625" style="1" customWidth="1"/>
    <col min="3598" max="3598" width="9.140625" style="1"/>
    <col min="3599" max="3600" width="12.85546875" style="1" bestFit="1" customWidth="1"/>
    <col min="3601" max="3841" width="9.140625" style="1"/>
    <col min="3842" max="3842" width="7.28515625" style="1" customWidth="1"/>
    <col min="3843" max="3843" width="6" style="1" customWidth="1"/>
    <col min="3844" max="3844" width="8.7109375" style="1" customWidth="1"/>
    <col min="3845" max="3846" width="10.85546875" style="1" customWidth="1"/>
    <col min="3847" max="3847" width="54.42578125" style="1" customWidth="1"/>
    <col min="3848" max="3848" width="19.42578125" style="1" customWidth="1"/>
    <col min="3849" max="3849" width="14.28515625" style="1" customWidth="1"/>
    <col min="3850" max="3850" width="13.5703125" style="1" customWidth="1"/>
    <col min="3851" max="3851" width="64.42578125" style="1" customWidth="1"/>
    <col min="3852" max="3852" width="20.5703125" style="1" customWidth="1"/>
    <col min="3853" max="3853" width="10.140625" style="1" customWidth="1"/>
    <col min="3854" max="3854" width="9.140625" style="1"/>
    <col min="3855" max="3856" width="12.85546875" style="1" bestFit="1" customWidth="1"/>
    <col min="3857" max="4097" width="9.140625" style="1"/>
    <col min="4098" max="4098" width="7.28515625" style="1" customWidth="1"/>
    <col min="4099" max="4099" width="6" style="1" customWidth="1"/>
    <col min="4100" max="4100" width="8.7109375" style="1" customWidth="1"/>
    <col min="4101" max="4102" width="10.85546875" style="1" customWidth="1"/>
    <col min="4103" max="4103" width="54.42578125" style="1" customWidth="1"/>
    <col min="4104" max="4104" width="19.42578125" style="1" customWidth="1"/>
    <col min="4105" max="4105" width="14.28515625" style="1" customWidth="1"/>
    <col min="4106" max="4106" width="13.5703125" style="1" customWidth="1"/>
    <col min="4107" max="4107" width="64.42578125" style="1" customWidth="1"/>
    <col min="4108" max="4108" width="20.5703125" style="1" customWidth="1"/>
    <col min="4109" max="4109" width="10.140625" style="1" customWidth="1"/>
    <col min="4110" max="4110" width="9.140625" style="1"/>
    <col min="4111" max="4112" width="12.85546875" style="1" bestFit="1" customWidth="1"/>
    <col min="4113" max="4353" width="9.140625" style="1"/>
    <col min="4354" max="4354" width="7.28515625" style="1" customWidth="1"/>
    <col min="4355" max="4355" width="6" style="1" customWidth="1"/>
    <col min="4356" max="4356" width="8.7109375" style="1" customWidth="1"/>
    <col min="4357" max="4358" width="10.85546875" style="1" customWidth="1"/>
    <col min="4359" max="4359" width="54.42578125" style="1" customWidth="1"/>
    <col min="4360" max="4360" width="19.42578125" style="1" customWidth="1"/>
    <col min="4361" max="4361" width="14.28515625" style="1" customWidth="1"/>
    <col min="4362" max="4362" width="13.5703125" style="1" customWidth="1"/>
    <col min="4363" max="4363" width="64.42578125" style="1" customWidth="1"/>
    <col min="4364" max="4364" width="20.5703125" style="1" customWidth="1"/>
    <col min="4365" max="4365" width="10.140625" style="1" customWidth="1"/>
    <col min="4366" max="4366" width="9.140625" style="1"/>
    <col min="4367" max="4368" width="12.85546875" style="1" bestFit="1" customWidth="1"/>
    <col min="4369" max="4609" width="9.140625" style="1"/>
    <col min="4610" max="4610" width="7.28515625" style="1" customWidth="1"/>
    <col min="4611" max="4611" width="6" style="1" customWidth="1"/>
    <col min="4612" max="4612" width="8.7109375" style="1" customWidth="1"/>
    <col min="4613" max="4614" width="10.85546875" style="1" customWidth="1"/>
    <col min="4615" max="4615" width="54.42578125" style="1" customWidth="1"/>
    <col min="4616" max="4616" width="19.42578125" style="1" customWidth="1"/>
    <col min="4617" max="4617" width="14.28515625" style="1" customWidth="1"/>
    <col min="4618" max="4618" width="13.5703125" style="1" customWidth="1"/>
    <col min="4619" max="4619" width="64.42578125" style="1" customWidth="1"/>
    <col min="4620" max="4620" width="20.5703125" style="1" customWidth="1"/>
    <col min="4621" max="4621" width="10.140625" style="1" customWidth="1"/>
    <col min="4622" max="4622" width="9.140625" style="1"/>
    <col min="4623" max="4624" width="12.85546875" style="1" bestFit="1" customWidth="1"/>
    <col min="4625" max="4865" width="9.140625" style="1"/>
    <col min="4866" max="4866" width="7.28515625" style="1" customWidth="1"/>
    <col min="4867" max="4867" width="6" style="1" customWidth="1"/>
    <col min="4868" max="4868" width="8.7109375" style="1" customWidth="1"/>
    <col min="4869" max="4870" width="10.85546875" style="1" customWidth="1"/>
    <col min="4871" max="4871" width="54.42578125" style="1" customWidth="1"/>
    <col min="4872" max="4872" width="19.42578125" style="1" customWidth="1"/>
    <col min="4873" max="4873" width="14.28515625" style="1" customWidth="1"/>
    <col min="4874" max="4874" width="13.5703125" style="1" customWidth="1"/>
    <col min="4875" max="4875" width="64.42578125" style="1" customWidth="1"/>
    <col min="4876" max="4876" width="20.5703125" style="1" customWidth="1"/>
    <col min="4877" max="4877" width="10.140625" style="1" customWidth="1"/>
    <col min="4878" max="4878" width="9.140625" style="1"/>
    <col min="4879" max="4880" width="12.85546875" style="1" bestFit="1" customWidth="1"/>
    <col min="4881" max="5121" width="9.140625" style="1"/>
    <col min="5122" max="5122" width="7.28515625" style="1" customWidth="1"/>
    <col min="5123" max="5123" width="6" style="1" customWidth="1"/>
    <col min="5124" max="5124" width="8.7109375" style="1" customWidth="1"/>
    <col min="5125" max="5126" width="10.85546875" style="1" customWidth="1"/>
    <col min="5127" max="5127" width="54.42578125" style="1" customWidth="1"/>
    <col min="5128" max="5128" width="19.42578125" style="1" customWidth="1"/>
    <col min="5129" max="5129" width="14.28515625" style="1" customWidth="1"/>
    <col min="5130" max="5130" width="13.5703125" style="1" customWidth="1"/>
    <col min="5131" max="5131" width="64.42578125" style="1" customWidth="1"/>
    <col min="5132" max="5132" width="20.5703125" style="1" customWidth="1"/>
    <col min="5133" max="5133" width="10.140625" style="1" customWidth="1"/>
    <col min="5134" max="5134" width="9.140625" style="1"/>
    <col min="5135" max="5136" width="12.85546875" style="1" bestFit="1" customWidth="1"/>
    <col min="5137" max="5377" width="9.140625" style="1"/>
    <col min="5378" max="5378" width="7.28515625" style="1" customWidth="1"/>
    <col min="5379" max="5379" width="6" style="1" customWidth="1"/>
    <col min="5380" max="5380" width="8.7109375" style="1" customWidth="1"/>
    <col min="5381" max="5382" width="10.85546875" style="1" customWidth="1"/>
    <col min="5383" max="5383" width="54.42578125" style="1" customWidth="1"/>
    <col min="5384" max="5384" width="19.42578125" style="1" customWidth="1"/>
    <col min="5385" max="5385" width="14.28515625" style="1" customWidth="1"/>
    <col min="5386" max="5386" width="13.5703125" style="1" customWidth="1"/>
    <col min="5387" max="5387" width="64.42578125" style="1" customWidth="1"/>
    <col min="5388" max="5388" width="20.5703125" style="1" customWidth="1"/>
    <col min="5389" max="5389" width="10.140625" style="1" customWidth="1"/>
    <col min="5390" max="5390" width="9.140625" style="1"/>
    <col min="5391" max="5392" width="12.85546875" style="1" bestFit="1" customWidth="1"/>
    <col min="5393" max="5633" width="9.140625" style="1"/>
    <col min="5634" max="5634" width="7.28515625" style="1" customWidth="1"/>
    <col min="5635" max="5635" width="6" style="1" customWidth="1"/>
    <col min="5636" max="5636" width="8.7109375" style="1" customWidth="1"/>
    <col min="5637" max="5638" width="10.85546875" style="1" customWidth="1"/>
    <col min="5639" max="5639" width="54.42578125" style="1" customWidth="1"/>
    <col min="5640" max="5640" width="19.42578125" style="1" customWidth="1"/>
    <col min="5641" max="5641" width="14.28515625" style="1" customWidth="1"/>
    <col min="5642" max="5642" width="13.5703125" style="1" customWidth="1"/>
    <col min="5643" max="5643" width="64.42578125" style="1" customWidth="1"/>
    <col min="5644" max="5644" width="20.5703125" style="1" customWidth="1"/>
    <col min="5645" max="5645" width="10.140625" style="1" customWidth="1"/>
    <col min="5646" max="5646" width="9.140625" style="1"/>
    <col min="5647" max="5648" width="12.85546875" style="1" bestFit="1" customWidth="1"/>
    <col min="5649" max="5889" width="9.140625" style="1"/>
    <col min="5890" max="5890" width="7.28515625" style="1" customWidth="1"/>
    <col min="5891" max="5891" width="6" style="1" customWidth="1"/>
    <col min="5892" max="5892" width="8.7109375" style="1" customWidth="1"/>
    <col min="5893" max="5894" width="10.85546875" style="1" customWidth="1"/>
    <col min="5895" max="5895" width="54.42578125" style="1" customWidth="1"/>
    <col min="5896" max="5896" width="19.42578125" style="1" customWidth="1"/>
    <col min="5897" max="5897" width="14.28515625" style="1" customWidth="1"/>
    <col min="5898" max="5898" width="13.5703125" style="1" customWidth="1"/>
    <col min="5899" max="5899" width="64.42578125" style="1" customWidth="1"/>
    <col min="5900" max="5900" width="20.5703125" style="1" customWidth="1"/>
    <col min="5901" max="5901" width="10.140625" style="1" customWidth="1"/>
    <col min="5902" max="5902" width="9.140625" style="1"/>
    <col min="5903" max="5904" width="12.85546875" style="1" bestFit="1" customWidth="1"/>
    <col min="5905" max="6145" width="9.140625" style="1"/>
    <col min="6146" max="6146" width="7.28515625" style="1" customWidth="1"/>
    <col min="6147" max="6147" width="6" style="1" customWidth="1"/>
    <col min="6148" max="6148" width="8.7109375" style="1" customWidth="1"/>
    <col min="6149" max="6150" width="10.85546875" style="1" customWidth="1"/>
    <col min="6151" max="6151" width="54.42578125" style="1" customWidth="1"/>
    <col min="6152" max="6152" width="19.42578125" style="1" customWidth="1"/>
    <col min="6153" max="6153" width="14.28515625" style="1" customWidth="1"/>
    <col min="6154" max="6154" width="13.5703125" style="1" customWidth="1"/>
    <col min="6155" max="6155" width="64.42578125" style="1" customWidth="1"/>
    <col min="6156" max="6156" width="20.5703125" style="1" customWidth="1"/>
    <col min="6157" max="6157" width="10.140625" style="1" customWidth="1"/>
    <col min="6158" max="6158" width="9.140625" style="1"/>
    <col min="6159" max="6160" width="12.85546875" style="1" bestFit="1" customWidth="1"/>
    <col min="6161" max="6401" width="9.140625" style="1"/>
    <col min="6402" max="6402" width="7.28515625" style="1" customWidth="1"/>
    <col min="6403" max="6403" width="6" style="1" customWidth="1"/>
    <col min="6404" max="6404" width="8.7109375" style="1" customWidth="1"/>
    <col min="6405" max="6406" width="10.85546875" style="1" customWidth="1"/>
    <col min="6407" max="6407" width="54.42578125" style="1" customWidth="1"/>
    <col min="6408" max="6408" width="19.42578125" style="1" customWidth="1"/>
    <col min="6409" max="6409" width="14.28515625" style="1" customWidth="1"/>
    <col min="6410" max="6410" width="13.5703125" style="1" customWidth="1"/>
    <col min="6411" max="6411" width="64.42578125" style="1" customWidth="1"/>
    <col min="6412" max="6412" width="20.5703125" style="1" customWidth="1"/>
    <col min="6413" max="6413" width="10.140625" style="1" customWidth="1"/>
    <col min="6414" max="6414" width="9.140625" style="1"/>
    <col min="6415" max="6416" width="12.85546875" style="1" bestFit="1" customWidth="1"/>
    <col min="6417" max="6657" width="9.140625" style="1"/>
    <col min="6658" max="6658" width="7.28515625" style="1" customWidth="1"/>
    <col min="6659" max="6659" width="6" style="1" customWidth="1"/>
    <col min="6660" max="6660" width="8.7109375" style="1" customWidth="1"/>
    <col min="6661" max="6662" width="10.85546875" style="1" customWidth="1"/>
    <col min="6663" max="6663" width="54.42578125" style="1" customWidth="1"/>
    <col min="6664" max="6664" width="19.42578125" style="1" customWidth="1"/>
    <col min="6665" max="6665" width="14.28515625" style="1" customWidth="1"/>
    <col min="6666" max="6666" width="13.5703125" style="1" customWidth="1"/>
    <col min="6667" max="6667" width="64.42578125" style="1" customWidth="1"/>
    <col min="6668" max="6668" width="20.5703125" style="1" customWidth="1"/>
    <col min="6669" max="6669" width="10.140625" style="1" customWidth="1"/>
    <col min="6670" max="6670" width="9.140625" style="1"/>
    <col min="6671" max="6672" width="12.85546875" style="1" bestFit="1" customWidth="1"/>
    <col min="6673" max="6913" width="9.140625" style="1"/>
    <col min="6914" max="6914" width="7.28515625" style="1" customWidth="1"/>
    <col min="6915" max="6915" width="6" style="1" customWidth="1"/>
    <col min="6916" max="6916" width="8.7109375" style="1" customWidth="1"/>
    <col min="6917" max="6918" width="10.85546875" style="1" customWidth="1"/>
    <col min="6919" max="6919" width="54.42578125" style="1" customWidth="1"/>
    <col min="6920" max="6920" width="19.42578125" style="1" customWidth="1"/>
    <col min="6921" max="6921" width="14.28515625" style="1" customWidth="1"/>
    <col min="6922" max="6922" width="13.5703125" style="1" customWidth="1"/>
    <col min="6923" max="6923" width="64.42578125" style="1" customWidth="1"/>
    <col min="6924" max="6924" width="20.5703125" style="1" customWidth="1"/>
    <col min="6925" max="6925" width="10.140625" style="1" customWidth="1"/>
    <col min="6926" max="6926" width="9.140625" style="1"/>
    <col min="6927" max="6928" width="12.85546875" style="1" bestFit="1" customWidth="1"/>
    <col min="6929" max="7169" width="9.140625" style="1"/>
    <col min="7170" max="7170" width="7.28515625" style="1" customWidth="1"/>
    <col min="7171" max="7171" width="6" style="1" customWidth="1"/>
    <col min="7172" max="7172" width="8.7109375" style="1" customWidth="1"/>
    <col min="7173" max="7174" width="10.85546875" style="1" customWidth="1"/>
    <col min="7175" max="7175" width="54.42578125" style="1" customWidth="1"/>
    <col min="7176" max="7176" width="19.42578125" style="1" customWidth="1"/>
    <col min="7177" max="7177" width="14.28515625" style="1" customWidth="1"/>
    <col min="7178" max="7178" width="13.5703125" style="1" customWidth="1"/>
    <col min="7179" max="7179" width="64.42578125" style="1" customWidth="1"/>
    <col min="7180" max="7180" width="20.5703125" style="1" customWidth="1"/>
    <col min="7181" max="7181" width="10.140625" style="1" customWidth="1"/>
    <col min="7182" max="7182" width="9.140625" style="1"/>
    <col min="7183" max="7184" width="12.85546875" style="1" bestFit="1" customWidth="1"/>
    <col min="7185" max="7425" width="9.140625" style="1"/>
    <col min="7426" max="7426" width="7.28515625" style="1" customWidth="1"/>
    <col min="7427" max="7427" width="6" style="1" customWidth="1"/>
    <col min="7428" max="7428" width="8.7109375" style="1" customWidth="1"/>
    <col min="7429" max="7430" width="10.85546875" style="1" customWidth="1"/>
    <col min="7431" max="7431" width="54.42578125" style="1" customWidth="1"/>
    <col min="7432" max="7432" width="19.42578125" style="1" customWidth="1"/>
    <col min="7433" max="7433" width="14.28515625" style="1" customWidth="1"/>
    <col min="7434" max="7434" width="13.5703125" style="1" customWidth="1"/>
    <col min="7435" max="7435" width="64.42578125" style="1" customWidth="1"/>
    <col min="7436" max="7436" width="20.5703125" style="1" customWidth="1"/>
    <col min="7437" max="7437" width="10.140625" style="1" customWidth="1"/>
    <col min="7438" max="7438" width="9.140625" style="1"/>
    <col min="7439" max="7440" width="12.85546875" style="1" bestFit="1" customWidth="1"/>
    <col min="7441" max="7681" width="9.140625" style="1"/>
    <col min="7682" max="7682" width="7.28515625" style="1" customWidth="1"/>
    <col min="7683" max="7683" width="6" style="1" customWidth="1"/>
    <col min="7684" max="7684" width="8.7109375" style="1" customWidth="1"/>
    <col min="7685" max="7686" width="10.85546875" style="1" customWidth="1"/>
    <col min="7687" max="7687" width="54.42578125" style="1" customWidth="1"/>
    <col min="7688" max="7688" width="19.42578125" style="1" customWidth="1"/>
    <col min="7689" max="7689" width="14.28515625" style="1" customWidth="1"/>
    <col min="7690" max="7690" width="13.5703125" style="1" customWidth="1"/>
    <col min="7691" max="7691" width="64.42578125" style="1" customWidth="1"/>
    <col min="7692" max="7692" width="20.5703125" style="1" customWidth="1"/>
    <col min="7693" max="7693" width="10.140625" style="1" customWidth="1"/>
    <col min="7694" max="7694" width="9.140625" style="1"/>
    <col min="7695" max="7696" width="12.85546875" style="1" bestFit="1" customWidth="1"/>
    <col min="7697" max="7937" width="9.140625" style="1"/>
    <col min="7938" max="7938" width="7.28515625" style="1" customWidth="1"/>
    <col min="7939" max="7939" width="6" style="1" customWidth="1"/>
    <col min="7940" max="7940" width="8.7109375" style="1" customWidth="1"/>
    <col min="7941" max="7942" width="10.85546875" style="1" customWidth="1"/>
    <col min="7943" max="7943" width="54.42578125" style="1" customWidth="1"/>
    <col min="7944" max="7944" width="19.42578125" style="1" customWidth="1"/>
    <col min="7945" max="7945" width="14.28515625" style="1" customWidth="1"/>
    <col min="7946" max="7946" width="13.5703125" style="1" customWidth="1"/>
    <col min="7947" max="7947" width="64.42578125" style="1" customWidth="1"/>
    <col min="7948" max="7948" width="20.5703125" style="1" customWidth="1"/>
    <col min="7949" max="7949" width="10.140625" style="1" customWidth="1"/>
    <col min="7950" max="7950" width="9.140625" style="1"/>
    <col min="7951" max="7952" width="12.85546875" style="1" bestFit="1" customWidth="1"/>
    <col min="7953" max="8193" width="9.140625" style="1"/>
    <col min="8194" max="8194" width="7.28515625" style="1" customWidth="1"/>
    <col min="8195" max="8195" width="6" style="1" customWidth="1"/>
    <col min="8196" max="8196" width="8.7109375" style="1" customWidth="1"/>
    <col min="8197" max="8198" width="10.85546875" style="1" customWidth="1"/>
    <col min="8199" max="8199" width="54.42578125" style="1" customWidth="1"/>
    <col min="8200" max="8200" width="19.42578125" style="1" customWidth="1"/>
    <col min="8201" max="8201" width="14.28515625" style="1" customWidth="1"/>
    <col min="8202" max="8202" width="13.5703125" style="1" customWidth="1"/>
    <col min="8203" max="8203" width="64.42578125" style="1" customWidth="1"/>
    <col min="8204" max="8204" width="20.5703125" style="1" customWidth="1"/>
    <col min="8205" max="8205" width="10.140625" style="1" customWidth="1"/>
    <col min="8206" max="8206" width="9.140625" style="1"/>
    <col min="8207" max="8208" width="12.85546875" style="1" bestFit="1" customWidth="1"/>
    <col min="8209" max="8449" width="9.140625" style="1"/>
    <col min="8450" max="8450" width="7.28515625" style="1" customWidth="1"/>
    <col min="8451" max="8451" width="6" style="1" customWidth="1"/>
    <col min="8452" max="8452" width="8.7109375" style="1" customWidth="1"/>
    <col min="8453" max="8454" width="10.85546875" style="1" customWidth="1"/>
    <col min="8455" max="8455" width="54.42578125" style="1" customWidth="1"/>
    <col min="8456" max="8456" width="19.42578125" style="1" customWidth="1"/>
    <col min="8457" max="8457" width="14.28515625" style="1" customWidth="1"/>
    <col min="8458" max="8458" width="13.5703125" style="1" customWidth="1"/>
    <col min="8459" max="8459" width="64.42578125" style="1" customWidth="1"/>
    <col min="8460" max="8460" width="20.5703125" style="1" customWidth="1"/>
    <col min="8461" max="8461" width="10.140625" style="1" customWidth="1"/>
    <col min="8462" max="8462" width="9.140625" style="1"/>
    <col min="8463" max="8464" width="12.85546875" style="1" bestFit="1" customWidth="1"/>
    <col min="8465" max="8705" width="9.140625" style="1"/>
    <col min="8706" max="8706" width="7.28515625" style="1" customWidth="1"/>
    <col min="8707" max="8707" width="6" style="1" customWidth="1"/>
    <col min="8708" max="8708" width="8.7109375" style="1" customWidth="1"/>
    <col min="8709" max="8710" width="10.85546875" style="1" customWidth="1"/>
    <col min="8711" max="8711" width="54.42578125" style="1" customWidth="1"/>
    <col min="8712" max="8712" width="19.42578125" style="1" customWidth="1"/>
    <col min="8713" max="8713" width="14.28515625" style="1" customWidth="1"/>
    <col min="8714" max="8714" width="13.5703125" style="1" customWidth="1"/>
    <col min="8715" max="8715" width="64.42578125" style="1" customWidth="1"/>
    <col min="8716" max="8716" width="20.5703125" style="1" customWidth="1"/>
    <col min="8717" max="8717" width="10.140625" style="1" customWidth="1"/>
    <col min="8718" max="8718" width="9.140625" style="1"/>
    <col min="8719" max="8720" width="12.85546875" style="1" bestFit="1" customWidth="1"/>
    <col min="8721" max="8961" width="9.140625" style="1"/>
    <col min="8962" max="8962" width="7.28515625" style="1" customWidth="1"/>
    <col min="8963" max="8963" width="6" style="1" customWidth="1"/>
    <col min="8964" max="8964" width="8.7109375" style="1" customWidth="1"/>
    <col min="8965" max="8966" width="10.85546875" style="1" customWidth="1"/>
    <col min="8967" max="8967" width="54.42578125" style="1" customWidth="1"/>
    <col min="8968" max="8968" width="19.42578125" style="1" customWidth="1"/>
    <col min="8969" max="8969" width="14.28515625" style="1" customWidth="1"/>
    <col min="8970" max="8970" width="13.5703125" style="1" customWidth="1"/>
    <col min="8971" max="8971" width="64.42578125" style="1" customWidth="1"/>
    <col min="8972" max="8972" width="20.5703125" style="1" customWidth="1"/>
    <col min="8973" max="8973" width="10.140625" style="1" customWidth="1"/>
    <col min="8974" max="8974" width="9.140625" style="1"/>
    <col min="8975" max="8976" width="12.85546875" style="1" bestFit="1" customWidth="1"/>
    <col min="8977" max="9217" width="9.140625" style="1"/>
    <col min="9218" max="9218" width="7.28515625" style="1" customWidth="1"/>
    <col min="9219" max="9219" width="6" style="1" customWidth="1"/>
    <col min="9220" max="9220" width="8.7109375" style="1" customWidth="1"/>
    <col min="9221" max="9222" width="10.85546875" style="1" customWidth="1"/>
    <col min="9223" max="9223" width="54.42578125" style="1" customWidth="1"/>
    <col min="9224" max="9224" width="19.42578125" style="1" customWidth="1"/>
    <col min="9225" max="9225" width="14.28515625" style="1" customWidth="1"/>
    <col min="9226" max="9226" width="13.5703125" style="1" customWidth="1"/>
    <col min="9227" max="9227" width="64.42578125" style="1" customWidth="1"/>
    <col min="9228" max="9228" width="20.5703125" style="1" customWidth="1"/>
    <col min="9229" max="9229" width="10.140625" style="1" customWidth="1"/>
    <col min="9230" max="9230" width="9.140625" style="1"/>
    <col min="9231" max="9232" width="12.85546875" style="1" bestFit="1" customWidth="1"/>
    <col min="9233" max="9473" width="9.140625" style="1"/>
    <col min="9474" max="9474" width="7.28515625" style="1" customWidth="1"/>
    <col min="9475" max="9475" width="6" style="1" customWidth="1"/>
    <col min="9476" max="9476" width="8.7109375" style="1" customWidth="1"/>
    <col min="9477" max="9478" width="10.85546875" style="1" customWidth="1"/>
    <col min="9479" max="9479" width="54.42578125" style="1" customWidth="1"/>
    <col min="9480" max="9480" width="19.42578125" style="1" customWidth="1"/>
    <col min="9481" max="9481" width="14.28515625" style="1" customWidth="1"/>
    <col min="9482" max="9482" width="13.5703125" style="1" customWidth="1"/>
    <col min="9483" max="9483" width="64.42578125" style="1" customWidth="1"/>
    <col min="9484" max="9484" width="20.5703125" style="1" customWidth="1"/>
    <col min="9485" max="9485" width="10.140625" style="1" customWidth="1"/>
    <col min="9486" max="9486" width="9.140625" style="1"/>
    <col min="9487" max="9488" width="12.85546875" style="1" bestFit="1" customWidth="1"/>
    <col min="9489" max="9729" width="9.140625" style="1"/>
    <col min="9730" max="9730" width="7.28515625" style="1" customWidth="1"/>
    <col min="9731" max="9731" width="6" style="1" customWidth="1"/>
    <col min="9732" max="9732" width="8.7109375" style="1" customWidth="1"/>
    <col min="9733" max="9734" width="10.85546875" style="1" customWidth="1"/>
    <col min="9735" max="9735" width="54.42578125" style="1" customWidth="1"/>
    <col min="9736" max="9736" width="19.42578125" style="1" customWidth="1"/>
    <col min="9737" max="9737" width="14.28515625" style="1" customWidth="1"/>
    <col min="9738" max="9738" width="13.5703125" style="1" customWidth="1"/>
    <col min="9739" max="9739" width="64.42578125" style="1" customWidth="1"/>
    <col min="9740" max="9740" width="20.5703125" style="1" customWidth="1"/>
    <col min="9741" max="9741" width="10.140625" style="1" customWidth="1"/>
    <col min="9742" max="9742" width="9.140625" style="1"/>
    <col min="9743" max="9744" width="12.85546875" style="1" bestFit="1" customWidth="1"/>
    <col min="9745" max="9985" width="9.140625" style="1"/>
    <col min="9986" max="9986" width="7.28515625" style="1" customWidth="1"/>
    <col min="9987" max="9987" width="6" style="1" customWidth="1"/>
    <col min="9988" max="9988" width="8.7109375" style="1" customWidth="1"/>
    <col min="9989" max="9990" width="10.85546875" style="1" customWidth="1"/>
    <col min="9991" max="9991" width="54.42578125" style="1" customWidth="1"/>
    <col min="9992" max="9992" width="19.42578125" style="1" customWidth="1"/>
    <col min="9993" max="9993" width="14.28515625" style="1" customWidth="1"/>
    <col min="9994" max="9994" width="13.5703125" style="1" customWidth="1"/>
    <col min="9995" max="9995" width="64.42578125" style="1" customWidth="1"/>
    <col min="9996" max="9996" width="20.5703125" style="1" customWidth="1"/>
    <col min="9997" max="9997" width="10.140625" style="1" customWidth="1"/>
    <col min="9998" max="9998" width="9.140625" style="1"/>
    <col min="9999" max="10000" width="12.85546875" style="1" bestFit="1" customWidth="1"/>
    <col min="10001" max="10241" width="9.140625" style="1"/>
    <col min="10242" max="10242" width="7.28515625" style="1" customWidth="1"/>
    <col min="10243" max="10243" width="6" style="1" customWidth="1"/>
    <col min="10244" max="10244" width="8.7109375" style="1" customWidth="1"/>
    <col min="10245" max="10246" width="10.85546875" style="1" customWidth="1"/>
    <col min="10247" max="10247" width="54.42578125" style="1" customWidth="1"/>
    <col min="10248" max="10248" width="19.42578125" style="1" customWidth="1"/>
    <col min="10249" max="10249" width="14.28515625" style="1" customWidth="1"/>
    <col min="10250" max="10250" width="13.5703125" style="1" customWidth="1"/>
    <col min="10251" max="10251" width="64.42578125" style="1" customWidth="1"/>
    <col min="10252" max="10252" width="20.5703125" style="1" customWidth="1"/>
    <col min="10253" max="10253" width="10.140625" style="1" customWidth="1"/>
    <col min="10254" max="10254" width="9.140625" style="1"/>
    <col min="10255" max="10256" width="12.85546875" style="1" bestFit="1" customWidth="1"/>
    <col min="10257" max="10497" width="9.140625" style="1"/>
    <col min="10498" max="10498" width="7.28515625" style="1" customWidth="1"/>
    <col min="10499" max="10499" width="6" style="1" customWidth="1"/>
    <col min="10500" max="10500" width="8.7109375" style="1" customWidth="1"/>
    <col min="10501" max="10502" width="10.85546875" style="1" customWidth="1"/>
    <col min="10503" max="10503" width="54.42578125" style="1" customWidth="1"/>
    <col min="10504" max="10504" width="19.42578125" style="1" customWidth="1"/>
    <col min="10505" max="10505" width="14.28515625" style="1" customWidth="1"/>
    <col min="10506" max="10506" width="13.5703125" style="1" customWidth="1"/>
    <col min="10507" max="10507" width="64.42578125" style="1" customWidth="1"/>
    <col min="10508" max="10508" width="20.5703125" style="1" customWidth="1"/>
    <col min="10509" max="10509" width="10.140625" style="1" customWidth="1"/>
    <col min="10510" max="10510" width="9.140625" style="1"/>
    <col min="10511" max="10512" width="12.85546875" style="1" bestFit="1" customWidth="1"/>
    <col min="10513" max="10753" width="9.140625" style="1"/>
    <col min="10754" max="10754" width="7.28515625" style="1" customWidth="1"/>
    <col min="10755" max="10755" width="6" style="1" customWidth="1"/>
    <col min="10756" max="10756" width="8.7109375" style="1" customWidth="1"/>
    <col min="10757" max="10758" width="10.85546875" style="1" customWidth="1"/>
    <col min="10759" max="10759" width="54.42578125" style="1" customWidth="1"/>
    <col min="10760" max="10760" width="19.42578125" style="1" customWidth="1"/>
    <col min="10761" max="10761" width="14.28515625" style="1" customWidth="1"/>
    <col min="10762" max="10762" width="13.5703125" style="1" customWidth="1"/>
    <col min="10763" max="10763" width="64.42578125" style="1" customWidth="1"/>
    <col min="10764" max="10764" width="20.5703125" style="1" customWidth="1"/>
    <col min="10765" max="10765" width="10.140625" style="1" customWidth="1"/>
    <col min="10766" max="10766" width="9.140625" style="1"/>
    <col min="10767" max="10768" width="12.85546875" style="1" bestFit="1" customWidth="1"/>
    <col min="10769" max="11009" width="9.140625" style="1"/>
    <col min="11010" max="11010" width="7.28515625" style="1" customWidth="1"/>
    <col min="11011" max="11011" width="6" style="1" customWidth="1"/>
    <col min="11012" max="11012" width="8.7109375" style="1" customWidth="1"/>
    <col min="11013" max="11014" width="10.85546875" style="1" customWidth="1"/>
    <col min="11015" max="11015" width="54.42578125" style="1" customWidth="1"/>
    <col min="11016" max="11016" width="19.42578125" style="1" customWidth="1"/>
    <col min="11017" max="11017" width="14.28515625" style="1" customWidth="1"/>
    <col min="11018" max="11018" width="13.5703125" style="1" customWidth="1"/>
    <col min="11019" max="11019" width="64.42578125" style="1" customWidth="1"/>
    <col min="11020" max="11020" width="20.5703125" style="1" customWidth="1"/>
    <col min="11021" max="11021" width="10.140625" style="1" customWidth="1"/>
    <col min="11022" max="11022" width="9.140625" style="1"/>
    <col min="11023" max="11024" width="12.85546875" style="1" bestFit="1" customWidth="1"/>
    <col min="11025" max="11265" width="9.140625" style="1"/>
    <col min="11266" max="11266" width="7.28515625" style="1" customWidth="1"/>
    <col min="11267" max="11267" width="6" style="1" customWidth="1"/>
    <col min="11268" max="11268" width="8.7109375" style="1" customWidth="1"/>
    <col min="11269" max="11270" width="10.85546875" style="1" customWidth="1"/>
    <col min="11271" max="11271" width="54.42578125" style="1" customWidth="1"/>
    <col min="11272" max="11272" width="19.42578125" style="1" customWidth="1"/>
    <col min="11273" max="11273" width="14.28515625" style="1" customWidth="1"/>
    <col min="11274" max="11274" width="13.5703125" style="1" customWidth="1"/>
    <col min="11275" max="11275" width="64.42578125" style="1" customWidth="1"/>
    <col min="11276" max="11276" width="20.5703125" style="1" customWidth="1"/>
    <col min="11277" max="11277" width="10.140625" style="1" customWidth="1"/>
    <col min="11278" max="11278" width="9.140625" style="1"/>
    <col min="11279" max="11280" width="12.85546875" style="1" bestFit="1" customWidth="1"/>
    <col min="11281" max="11521" width="9.140625" style="1"/>
    <col min="11522" max="11522" width="7.28515625" style="1" customWidth="1"/>
    <col min="11523" max="11523" width="6" style="1" customWidth="1"/>
    <col min="11524" max="11524" width="8.7109375" style="1" customWidth="1"/>
    <col min="11525" max="11526" width="10.85546875" style="1" customWidth="1"/>
    <col min="11527" max="11527" width="54.42578125" style="1" customWidth="1"/>
    <col min="11528" max="11528" width="19.42578125" style="1" customWidth="1"/>
    <col min="11529" max="11529" width="14.28515625" style="1" customWidth="1"/>
    <col min="11530" max="11530" width="13.5703125" style="1" customWidth="1"/>
    <col min="11531" max="11531" width="64.42578125" style="1" customWidth="1"/>
    <col min="11532" max="11532" width="20.5703125" style="1" customWidth="1"/>
    <col min="11533" max="11533" width="10.140625" style="1" customWidth="1"/>
    <col min="11534" max="11534" width="9.140625" style="1"/>
    <col min="11535" max="11536" width="12.85546875" style="1" bestFit="1" customWidth="1"/>
    <col min="11537" max="11777" width="9.140625" style="1"/>
    <col min="11778" max="11778" width="7.28515625" style="1" customWidth="1"/>
    <col min="11779" max="11779" width="6" style="1" customWidth="1"/>
    <col min="11780" max="11780" width="8.7109375" style="1" customWidth="1"/>
    <col min="11781" max="11782" width="10.85546875" style="1" customWidth="1"/>
    <col min="11783" max="11783" width="54.42578125" style="1" customWidth="1"/>
    <col min="11784" max="11784" width="19.42578125" style="1" customWidth="1"/>
    <col min="11785" max="11785" width="14.28515625" style="1" customWidth="1"/>
    <col min="11786" max="11786" width="13.5703125" style="1" customWidth="1"/>
    <col min="11787" max="11787" width="64.42578125" style="1" customWidth="1"/>
    <col min="11788" max="11788" width="20.5703125" style="1" customWidth="1"/>
    <col min="11789" max="11789" width="10.140625" style="1" customWidth="1"/>
    <col min="11790" max="11790" width="9.140625" style="1"/>
    <col min="11791" max="11792" width="12.85546875" style="1" bestFit="1" customWidth="1"/>
    <col min="11793" max="12033" width="9.140625" style="1"/>
    <col min="12034" max="12034" width="7.28515625" style="1" customWidth="1"/>
    <col min="12035" max="12035" width="6" style="1" customWidth="1"/>
    <col min="12036" max="12036" width="8.7109375" style="1" customWidth="1"/>
    <col min="12037" max="12038" width="10.85546875" style="1" customWidth="1"/>
    <col min="12039" max="12039" width="54.42578125" style="1" customWidth="1"/>
    <col min="12040" max="12040" width="19.42578125" style="1" customWidth="1"/>
    <col min="12041" max="12041" width="14.28515625" style="1" customWidth="1"/>
    <col min="12042" max="12042" width="13.5703125" style="1" customWidth="1"/>
    <col min="12043" max="12043" width="64.42578125" style="1" customWidth="1"/>
    <col min="12044" max="12044" width="20.5703125" style="1" customWidth="1"/>
    <col min="12045" max="12045" width="10.140625" style="1" customWidth="1"/>
    <col min="12046" max="12046" width="9.140625" style="1"/>
    <col min="12047" max="12048" width="12.85546875" style="1" bestFit="1" customWidth="1"/>
    <col min="12049" max="12289" width="9.140625" style="1"/>
    <col min="12290" max="12290" width="7.28515625" style="1" customWidth="1"/>
    <col min="12291" max="12291" width="6" style="1" customWidth="1"/>
    <col min="12292" max="12292" width="8.7109375" style="1" customWidth="1"/>
    <col min="12293" max="12294" width="10.85546875" style="1" customWidth="1"/>
    <col min="12295" max="12295" width="54.42578125" style="1" customWidth="1"/>
    <col min="12296" max="12296" width="19.42578125" style="1" customWidth="1"/>
    <col min="12297" max="12297" width="14.28515625" style="1" customWidth="1"/>
    <col min="12298" max="12298" width="13.5703125" style="1" customWidth="1"/>
    <col min="12299" max="12299" width="64.42578125" style="1" customWidth="1"/>
    <col min="12300" max="12300" width="20.5703125" style="1" customWidth="1"/>
    <col min="12301" max="12301" width="10.140625" style="1" customWidth="1"/>
    <col min="12302" max="12302" width="9.140625" style="1"/>
    <col min="12303" max="12304" width="12.85546875" style="1" bestFit="1" customWidth="1"/>
    <col min="12305" max="12545" width="9.140625" style="1"/>
    <col min="12546" max="12546" width="7.28515625" style="1" customWidth="1"/>
    <col min="12547" max="12547" width="6" style="1" customWidth="1"/>
    <col min="12548" max="12548" width="8.7109375" style="1" customWidth="1"/>
    <col min="12549" max="12550" width="10.85546875" style="1" customWidth="1"/>
    <col min="12551" max="12551" width="54.42578125" style="1" customWidth="1"/>
    <col min="12552" max="12552" width="19.42578125" style="1" customWidth="1"/>
    <col min="12553" max="12553" width="14.28515625" style="1" customWidth="1"/>
    <col min="12554" max="12554" width="13.5703125" style="1" customWidth="1"/>
    <col min="12555" max="12555" width="64.42578125" style="1" customWidth="1"/>
    <col min="12556" max="12556" width="20.5703125" style="1" customWidth="1"/>
    <col min="12557" max="12557" width="10.140625" style="1" customWidth="1"/>
    <col min="12558" max="12558" width="9.140625" style="1"/>
    <col min="12559" max="12560" width="12.85546875" style="1" bestFit="1" customWidth="1"/>
    <col min="12561" max="12801" width="9.140625" style="1"/>
    <col min="12802" max="12802" width="7.28515625" style="1" customWidth="1"/>
    <col min="12803" max="12803" width="6" style="1" customWidth="1"/>
    <col min="12804" max="12804" width="8.7109375" style="1" customWidth="1"/>
    <col min="12805" max="12806" width="10.85546875" style="1" customWidth="1"/>
    <col min="12807" max="12807" width="54.42578125" style="1" customWidth="1"/>
    <col min="12808" max="12808" width="19.42578125" style="1" customWidth="1"/>
    <col min="12809" max="12809" width="14.28515625" style="1" customWidth="1"/>
    <col min="12810" max="12810" width="13.5703125" style="1" customWidth="1"/>
    <col min="12811" max="12811" width="64.42578125" style="1" customWidth="1"/>
    <col min="12812" max="12812" width="20.5703125" style="1" customWidth="1"/>
    <col min="12813" max="12813" width="10.140625" style="1" customWidth="1"/>
    <col min="12814" max="12814" width="9.140625" style="1"/>
    <col min="12815" max="12816" width="12.85546875" style="1" bestFit="1" customWidth="1"/>
    <col min="12817" max="13057" width="9.140625" style="1"/>
    <col min="13058" max="13058" width="7.28515625" style="1" customWidth="1"/>
    <col min="13059" max="13059" width="6" style="1" customWidth="1"/>
    <col min="13060" max="13060" width="8.7109375" style="1" customWidth="1"/>
    <col min="13061" max="13062" width="10.85546875" style="1" customWidth="1"/>
    <col min="13063" max="13063" width="54.42578125" style="1" customWidth="1"/>
    <col min="13064" max="13064" width="19.42578125" style="1" customWidth="1"/>
    <col min="13065" max="13065" width="14.28515625" style="1" customWidth="1"/>
    <col min="13066" max="13066" width="13.5703125" style="1" customWidth="1"/>
    <col min="13067" max="13067" width="64.42578125" style="1" customWidth="1"/>
    <col min="13068" max="13068" width="20.5703125" style="1" customWidth="1"/>
    <col min="13069" max="13069" width="10.140625" style="1" customWidth="1"/>
    <col min="13070" max="13070" width="9.140625" style="1"/>
    <col min="13071" max="13072" width="12.85546875" style="1" bestFit="1" customWidth="1"/>
    <col min="13073" max="13313" width="9.140625" style="1"/>
    <col min="13314" max="13314" width="7.28515625" style="1" customWidth="1"/>
    <col min="13315" max="13315" width="6" style="1" customWidth="1"/>
    <col min="13316" max="13316" width="8.7109375" style="1" customWidth="1"/>
    <col min="13317" max="13318" width="10.85546875" style="1" customWidth="1"/>
    <col min="13319" max="13319" width="54.42578125" style="1" customWidth="1"/>
    <col min="13320" max="13320" width="19.42578125" style="1" customWidth="1"/>
    <col min="13321" max="13321" width="14.28515625" style="1" customWidth="1"/>
    <col min="13322" max="13322" width="13.5703125" style="1" customWidth="1"/>
    <col min="13323" max="13323" width="64.42578125" style="1" customWidth="1"/>
    <col min="13324" max="13324" width="20.5703125" style="1" customWidth="1"/>
    <col min="13325" max="13325" width="10.140625" style="1" customWidth="1"/>
    <col min="13326" max="13326" width="9.140625" style="1"/>
    <col min="13327" max="13328" width="12.85546875" style="1" bestFit="1" customWidth="1"/>
    <col min="13329" max="13569" width="9.140625" style="1"/>
    <col min="13570" max="13570" width="7.28515625" style="1" customWidth="1"/>
    <col min="13571" max="13571" width="6" style="1" customWidth="1"/>
    <col min="13572" max="13572" width="8.7109375" style="1" customWidth="1"/>
    <col min="13573" max="13574" width="10.85546875" style="1" customWidth="1"/>
    <col min="13575" max="13575" width="54.42578125" style="1" customWidth="1"/>
    <col min="13576" max="13576" width="19.42578125" style="1" customWidth="1"/>
    <col min="13577" max="13577" width="14.28515625" style="1" customWidth="1"/>
    <col min="13578" max="13578" width="13.5703125" style="1" customWidth="1"/>
    <col min="13579" max="13579" width="64.42578125" style="1" customWidth="1"/>
    <col min="13580" max="13580" width="20.5703125" style="1" customWidth="1"/>
    <col min="13581" max="13581" width="10.140625" style="1" customWidth="1"/>
    <col min="13582" max="13582" width="9.140625" style="1"/>
    <col min="13583" max="13584" width="12.85546875" style="1" bestFit="1" customWidth="1"/>
    <col min="13585" max="13825" width="9.140625" style="1"/>
    <col min="13826" max="13826" width="7.28515625" style="1" customWidth="1"/>
    <col min="13827" max="13827" width="6" style="1" customWidth="1"/>
    <col min="13828" max="13828" width="8.7109375" style="1" customWidth="1"/>
    <col min="13829" max="13830" width="10.85546875" style="1" customWidth="1"/>
    <col min="13831" max="13831" width="54.42578125" style="1" customWidth="1"/>
    <col min="13832" max="13832" width="19.42578125" style="1" customWidth="1"/>
    <col min="13833" max="13833" width="14.28515625" style="1" customWidth="1"/>
    <col min="13834" max="13834" width="13.5703125" style="1" customWidth="1"/>
    <col min="13835" max="13835" width="64.42578125" style="1" customWidth="1"/>
    <col min="13836" max="13836" width="20.5703125" style="1" customWidth="1"/>
    <col min="13837" max="13837" width="10.140625" style="1" customWidth="1"/>
    <col min="13838" max="13838" width="9.140625" style="1"/>
    <col min="13839" max="13840" width="12.85546875" style="1" bestFit="1" customWidth="1"/>
    <col min="13841" max="14081" width="9.140625" style="1"/>
    <col min="14082" max="14082" width="7.28515625" style="1" customWidth="1"/>
    <col min="14083" max="14083" width="6" style="1" customWidth="1"/>
    <col min="14084" max="14084" width="8.7109375" style="1" customWidth="1"/>
    <col min="14085" max="14086" width="10.85546875" style="1" customWidth="1"/>
    <col min="14087" max="14087" width="54.42578125" style="1" customWidth="1"/>
    <col min="14088" max="14088" width="19.42578125" style="1" customWidth="1"/>
    <col min="14089" max="14089" width="14.28515625" style="1" customWidth="1"/>
    <col min="14090" max="14090" width="13.5703125" style="1" customWidth="1"/>
    <col min="14091" max="14091" width="64.42578125" style="1" customWidth="1"/>
    <col min="14092" max="14092" width="20.5703125" style="1" customWidth="1"/>
    <col min="14093" max="14093" width="10.140625" style="1" customWidth="1"/>
    <col min="14094" max="14094" width="9.140625" style="1"/>
    <col min="14095" max="14096" width="12.85546875" style="1" bestFit="1" customWidth="1"/>
    <col min="14097" max="14337" width="9.140625" style="1"/>
    <col min="14338" max="14338" width="7.28515625" style="1" customWidth="1"/>
    <col min="14339" max="14339" width="6" style="1" customWidth="1"/>
    <col min="14340" max="14340" width="8.7109375" style="1" customWidth="1"/>
    <col min="14341" max="14342" width="10.85546875" style="1" customWidth="1"/>
    <col min="14343" max="14343" width="54.42578125" style="1" customWidth="1"/>
    <col min="14344" max="14344" width="19.42578125" style="1" customWidth="1"/>
    <col min="14345" max="14345" width="14.28515625" style="1" customWidth="1"/>
    <col min="14346" max="14346" width="13.5703125" style="1" customWidth="1"/>
    <col min="14347" max="14347" width="64.42578125" style="1" customWidth="1"/>
    <col min="14348" max="14348" width="20.5703125" style="1" customWidth="1"/>
    <col min="14349" max="14349" width="10.140625" style="1" customWidth="1"/>
    <col min="14350" max="14350" width="9.140625" style="1"/>
    <col min="14351" max="14352" width="12.85546875" style="1" bestFit="1" customWidth="1"/>
    <col min="14353" max="14593" width="9.140625" style="1"/>
    <col min="14594" max="14594" width="7.28515625" style="1" customWidth="1"/>
    <col min="14595" max="14595" width="6" style="1" customWidth="1"/>
    <col min="14596" max="14596" width="8.7109375" style="1" customWidth="1"/>
    <col min="14597" max="14598" width="10.85546875" style="1" customWidth="1"/>
    <col min="14599" max="14599" width="54.42578125" style="1" customWidth="1"/>
    <col min="14600" max="14600" width="19.42578125" style="1" customWidth="1"/>
    <col min="14601" max="14601" width="14.28515625" style="1" customWidth="1"/>
    <col min="14602" max="14602" width="13.5703125" style="1" customWidth="1"/>
    <col min="14603" max="14603" width="64.42578125" style="1" customWidth="1"/>
    <col min="14604" max="14604" width="20.5703125" style="1" customWidth="1"/>
    <col min="14605" max="14605" width="10.140625" style="1" customWidth="1"/>
    <col min="14606" max="14606" width="9.140625" style="1"/>
    <col min="14607" max="14608" width="12.85546875" style="1" bestFit="1" customWidth="1"/>
    <col min="14609" max="14849" width="9.140625" style="1"/>
    <col min="14850" max="14850" width="7.28515625" style="1" customWidth="1"/>
    <col min="14851" max="14851" width="6" style="1" customWidth="1"/>
    <col min="14852" max="14852" width="8.7109375" style="1" customWidth="1"/>
    <col min="14853" max="14854" width="10.85546875" style="1" customWidth="1"/>
    <col min="14855" max="14855" width="54.42578125" style="1" customWidth="1"/>
    <col min="14856" max="14856" width="19.42578125" style="1" customWidth="1"/>
    <col min="14857" max="14857" width="14.28515625" style="1" customWidth="1"/>
    <col min="14858" max="14858" width="13.5703125" style="1" customWidth="1"/>
    <col min="14859" max="14859" width="64.42578125" style="1" customWidth="1"/>
    <col min="14860" max="14860" width="20.5703125" style="1" customWidth="1"/>
    <col min="14861" max="14861" width="10.140625" style="1" customWidth="1"/>
    <col min="14862" max="14862" width="9.140625" style="1"/>
    <col min="14863" max="14864" width="12.85546875" style="1" bestFit="1" customWidth="1"/>
    <col min="14865" max="15105" width="9.140625" style="1"/>
    <col min="15106" max="15106" width="7.28515625" style="1" customWidth="1"/>
    <col min="15107" max="15107" width="6" style="1" customWidth="1"/>
    <col min="15108" max="15108" width="8.7109375" style="1" customWidth="1"/>
    <col min="15109" max="15110" width="10.85546875" style="1" customWidth="1"/>
    <col min="15111" max="15111" width="54.42578125" style="1" customWidth="1"/>
    <col min="15112" max="15112" width="19.42578125" style="1" customWidth="1"/>
    <col min="15113" max="15113" width="14.28515625" style="1" customWidth="1"/>
    <col min="15114" max="15114" width="13.5703125" style="1" customWidth="1"/>
    <col min="15115" max="15115" width="64.42578125" style="1" customWidth="1"/>
    <col min="15116" max="15116" width="20.5703125" style="1" customWidth="1"/>
    <col min="15117" max="15117" width="10.140625" style="1" customWidth="1"/>
    <col min="15118" max="15118" width="9.140625" style="1"/>
    <col min="15119" max="15120" width="12.85546875" style="1" bestFit="1" customWidth="1"/>
    <col min="15121" max="15361" width="9.140625" style="1"/>
    <col min="15362" max="15362" width="7.28515625" style="1" customWidth="1"/>
    <col min="15363" max="15363" width="6" style="1" customWidth="1"/>
    <col min="15364" max="15364" width="8.7109375" style="1" customWidth="1"/>
    <col min="15365" max="15366" width="10.85546875" style="1" customWidth="1"/>
    <col min="15367" max="15367" width="54.42578125" style="1" customWidth="1"/>
    <col min="15368" max="15368" width="19.42578125" style="1" customWidth="1"/>
    <col min="15369" max="15369" width="14.28515625" style="1" customWidth="1"/>
    <col min="15370" max="15370" width="13.5703125" style="1" customWidth="1"/>
    <col min="15371" max="15371" width="64.42578125" style="1" customWidth="1"/>
    <col min="15372" max="15372" width="20.5703125" style="1" customWidth="1"/>
    <col min="15373" max="15373" width="10.140625" style="1" customWidth="1"/>
    <col min="15374" max="15374" width="9.140625" style="1"/>
    <col min="15375" max="15376" width="12.85546875" style="1" bestFit="1" customWidth="1"/>
    <col min="15377" max="15617" width="9.140625" style="1"/>
    <col min="15618" max="15618" width="7.28515625" style="1" customWidth="1"/>
    <col min="15619" max="15619" width="6" style="1" customWidth="1"/>
    <col min="15620" max="15620" width="8.7109375" style="1" customWidth="1"/>
    <col min="15621" max="15622" width="10.85546875" style="1" customWidth="1"/>
    <col min="15623" max="15623" width="54.42578125" style="1" customWidth="1"/>
    <col min="15624" max="15624" width="19.42578125" style="1" customWidth="1"/>
    <col min="15625" max="15625" width="14.28515625" style="1" customWidth="1"/>
    <col min="15626" max="15626" width="13.5703125" style="1" customWidth="1"/>
    <col min="15627" max="15627" width="64.42578125" style="1" customWidth="1"/>
    <col min="15628" max="15628" width="20.5703125" style="1" customWidth="1"/>
    <col min="15629" max="15629" width="10.140625" style="1" customWidth="1"/>
    <col min="15630" max="15630" width="9.140625" style="1"/>
    <col min="15631" max="15632" width="12.85546875" style="1" bestFit="1" customWidth="1"/>
    <col min="15633" max="15873" width="9.140625" style="1"/>
    <col min="15874" max="15874" width="7.28515625" style="1" customWidth="1"/>
    <col min="15875" max="15875" width="6" style="1" customWidth="1"/>
    <col min="15876" max="15876" width="8.7109375" style="1" customWidth="1"/>
    <col min="15877" max="15878" width="10.85546875" style="1" customWidth="1"/>
    <col min="15879" max="15879" width="54.42578125" style="1" customWidth="1"/>
    <col min="15880" max="15880" width="19.42578125" style="1" customWidth="1"/>
    <col min="15881" max="15881" width="14.28515625" style="1" customWidth="1"/>
    <col min="15882" max="15882" width="13.5703125" style="1" customWidth="1"/>
    <col min="15883" max="15883" width="64.42578125" style="1" customWidth="1"/>
    <col min="15884" max="15884" width="20.5703125" style="1" customWidth="1"/>
    <col min="15885" max="15885" width="10.140625" style="1" customWidth="1"/>
    <col min="15886" max="15886" width="9.140625" style="1"/>
    <col min="15887" max="15888" width="12.85546875" style="1" bestFit="1" customWidth="1"/>
    <col min="15889" max="16129" width="9.140625" style="1"/>
    <col min="16130" max="16130" width="7.28515625" style="1" customWidth="1"/>
    <col min="16131" max="16131" width="6" style="1" customWidth="1"/>
    <col min="16132" max="16132" width="8.7109375" style="1" customWidth="1"/>
    <col min="16133" max="16134" width="10.85546875" style="1" customWidth="1"/>
    <col min="16135" max="16135" width="54.42578125" style="1" customWidth="1"/>
    <col min="16136" max="16136" width="19.42578125" style="1" customWidth="1"/>
    <col min="16137" max="16137" width="14.28515625" style="1" customWidth="1"/>
    <col min="16138" max="16138" width="13.5703125" style="1" customWidth="1"/>
    <col min="16139" max="16139" width="64.42578125" style="1" customWidth="1"/>
    <col min="16140" max="16140" width="20.5703125" style="1" customWidth="1"/>
    <col min="16141" max="16141" width="10.140625" style="1" customWidth="1"/>
    <col min="16142" max="16142" width="9.140625" style="1"/>
    <col min="16143" max="16144" width="12.85546875" style="1" bestFit="1" customWidth="1"/>
    <col min="16145" max="16384" width="9.140625" style="1"/>
  </cols>
  <sheetData>
    <row r="1" spans="2:10" ht="46.5" customHeight="1">
      <c r="B1" s="62" t="s">
        <v>174</v>
      </c>
      <c r="C1" s="62"/>
      <c r="D1" s="62"/>
      <c r="E1" s="62"/>
      <c r="F1" s="62"/>
      <c r="G1" s="62"/>
    </row>
    <row r="2" spans="2:10" ht="42.75" customHeight="1">
      <c r="B2" s="56" t="s">
        <v>176</v>
      </c>
      <c r="C2" s="56"/>
      <c r="D2" s="56"/>
      <c r="E2" s="56"/>
      <c r="F2" s="56"/>
      <c r="G2" s="56"/>
      <c r="H2" s="2"/>
    </row>
    <row r="3" spans="2:10" ht="39.75" customHeight="1">
      <c r="B3" s="3" t="s">
        <v>0</v>
      </c>
      <c r="C3" s="3" t="s">
        <v>18</v>
      </c>
      <c r="D3" s="3" t="s">
        <v>2</v>
      </c>
      <c r="E3" s="3" t="s">
        <v>3</v>
      </c>
      <c r="F3" s="3" t="s">
        <v>169</v>
      </c>
      <c r="G3" s="3" t="s">
        <v>170</v>
      </c>
      <c r="H3" s="3" t="s">
        <v>173</v>
      </c>
    </row>
    <row r="4" spans="2:10" ht="36" customHeight="1">
      <c r="B4" s="5" t="s">
        <v>10</v>
      </c>
      <c r="C4" s="5"/>
      <c r="D4" s="5"/>
      <c r="E4" s="6" t="s">
        <v>11</v>
      </c>
      <c r="F4" s="53">
        <v>5784547</v>
      </c>
      <c r="G4" s="53">
        <v>61357</v>
      </c>
      <c r="H4" s="7">
        <v>85800952</v>
      </c>
    </row>
    <row r="5" spans="2:10" ht="17.100000000000001" customHeight="1">
      <c r="B5" s="8"/>
      <c r="C5" s="9" t="s">
        <v>12</v>
      </c>
      <c r="D5" s="10"/>
      <c r="E5" s="11" t="s">
        <v>13</v>
      </c>
      <c r="F5" s="49">
        <v>4654268</v>
      </c>
      <c r="G5" s="49">
        <v>61357</v>
      </c>
      <c r="H5" s="12">
        <v>4715625</v>
      </c>
    </row>
    <row r="6" spans="2:10" ht="17.100000000000001" customHeight="1">
      <c r="B6" s="13"/>
      <c r="C6" s="13"/>
      <c r="D6" s="14" t="s">
        <v>137</v>
      </c>
      <c r="E6" s="15" t="s">
        <v>138</v>
      </c>
      <c r="F6" s="52">
        <v>1481469</v>
      </c>
      <c r="G6" s="52">
        <v>41000</v>
      </c>
      <c r="H6" s="54">
        <v>1522469</v>
      </c>
    </row>
    <row r="7" spans="2:10" ht="17.100000000000001" customHeight="1">
      <c r="B7" s="13"/>
      <c r="C7" s="13"/>
      <c r="D7" s="14" t="s">
        <v>139</v>
      </c>
      <c r="E7" s="15" t="s">
        <v>138</v>
      </c>
      <c r="F7" s="52">
        <v>261435</v>
      </c>
      <c r="G7" s="52">
        <v>7235</v>
      </c>
      <c r="H7" s="54">
        <v>268670</v>
      </c>
    </row>
    <row r="8" spans="2:10" ht="17.100000000000001" customHeight="1">
      <c r="B8" s="13"/>
      <c r="C8" s="13"/>
      <c r="D8" s="14" t="s">
        <v>127</v>
      </c>
      <c r="E8" s="15" t="s">
        <v>29</v>
      </c>
      <c r="F8" s="52">
        <v>51955</v>
      </c>
      <c r="G8" s="52">
        <v>11664</v>
      </c>
      <c r="H8" s="54">
        <v>63619</v>
      </c>
    </row>
    <row r="9" spans="2:10" ht="17.100000000000001" customHeight="1">
      <c r="B9" s="13"/>
      <c r="C9" s="13"/>
      <c r="D9" s="14" t="s">
        <v>128</v>
      </c>
      <c r="E9" s="15" t="s">
        <v>29</v>
      </c>
      <c r="F9" s="52">
        <v>9171</v>
      </c>
      <c r="G9" s="52">
        <v>2058</v>
      </c>
      <c r="H9" s="54">
        <v>11229</v>
      </c>
    </row>
    <row r="10" spans="2:10" ht="17.100000000000001" customHeight="1">
      <c r="B10" s="13"/>
      <c r="C10" s="13"/>
      <c r="D10" s="14" t="s">
        <v>140</v>
      </c>
      <c r="E10" s="15" t="s">
        <v>20</v>
      </c>
      <c r="F10" s="52">
        <v>58098</v>
      </c>
      <c r="G10" s="52">
        <v>-510</v>
      </c>
      <c r="H10" s="54">
        <v>57588</v>
      </c>
    </row>
    <row r="11" spans="2:10" ht="17.100000000000001" customHeight="1">
      <c r="B11" s="13"/>
      <c r="C11" s="13"/>
      <c r="D11" s="14" t="s">
        <v>141</v>
      </c>
      <c r="E11" s="15" t="s">
        <v>20</v>
      </c>
      <c r="F11" s="52">
        <v>10252</v>
      </c>
      <c r="G11" s="52">
        <v>-90</v>
      </c>
      <c r="H11" s="54">
        <v>10162</v>
      </c>
    </row>
    <row r="12" spans="2:10" ht="5.45" customHeight="1">
      <c r="B12" s="57"/>
      <c r="C12" s="57"/>
      <c r="D12" s="57"/>
    </row>
    <row r="13" spans="2:10" ht="17.100000000000001" customHeight="1">
      <c r="B13" s="63" t="s">
        <v>15</v>
      </c>
      <c r="C13" s="63"/>
      <c r="D13" s="63"/>
      <c r="E13" s="63"/>
      <c r="F13" s="36">
        <v>85739595</v>
      </c>
      <c r="G13" s="36">
        <v>61357</v>
      </c>
      <c r="H13" s="36">
        <v>85800952</v>
      </c>
      <c r="J13" s="37"/>
    </row>
    <row r="14" spans="2:10" ht="20.25" customHeight="1">
      <c r="B14" s="55"/>
      <c r="C14" s="55"/>
      <c r="D14" s="55"/>
      <c r="E14" s="55"/>
    </row>
    <row r="15" spans="2:10" ht="15.75" customHeight="1">
      <c r="B15" s="55"/>
      <c r="C15" s="55"/>
      <c r="D15" s="55"/>
      <c r="E15" s="55"/>
    </row>
    <row r="16" spans="2:10" ht="11.65" customHeight="1">
      <c r="B16" s="55"/>
      <c r="C16" s="55"/>
      <c r="D16" s="55"/>
      <c r="E16" s="55"/>
    </row>
    <row r="17" spans="5:13">
      <c r="E17" s="34"/>
      <c r="F17" s="34"/>
      <c r="G17" s="34"/>
      <c r="H17" s="34"/>
    </row>
    <row r="18" spans="5:13">
      <c r="E18" s="34"/>
      <c r="F18" s="34"/>
      <c r="G18" s="34"/>
      <c r="H18" s="34"/>
    </row>
    <row r="19" spans="5:13">
      <c r="E19" s="34"/>
      <c r="F19" s="34"/>
      <c r="G19" s="34"/>
      <c r="H19" s="34"/>
    </row>
    <row r="20" spans="5:13">
      <c r="E20" s="34"/>
      <c r="F20" s="34"/>
      <c r="G20" s="34"/>
      <c r="H20" s="34"/>
    </row>
    <row r="21" spans="5:13">
      <c r="E21" s="34"/>
      <c r="F21" s="34"/>
      <c r="G21" s="34"/>
      <c r="H21" s="34"/>
    </row>
    <row r="22" spans="5:13">
      <c r="E22" s="34"/>
      <c r="F22" s="34"/>
      <c r="G22" s="34"/>
      <c r="H22" s="34"/>
    </row>
    <row r="23" spans="5:13">
      <c r="E23" s="34"/>
      <c r="F23" s="34"/>
      <c r="G23" s="34"/>
      <c r="H23" s="34"/>
    </row>
    <row r="26" spans="5:13">
      <c r="E26" s="34"/>
      <c r="F26" s="34"/>
      <c r="G26" s="34"/>
      <c r="H26" s="34"/>
    </row>
    <row r="28" spans="5:13" ht="18.75">
      <c r="J28" s="59" t="s">
        <v>156</v>
      </c>
      <c r="K28" s="59"/>
      <c r="L28" s="59"/>
      <c r="M28" s="59"/>
    </row>
    <row r="29" spans="5:13" ht="15.75">
      <c r="J29" s="18"/>
      <c r="K29" s="18"/>
      <c r="L29" s="18"/>
      <c r="M29" s="18"/>
    </row>
    <row r="30" spans="5:13" ht="33.75" customHeight="1">
      <c r="J30" s="19" t="s">
        <v>16</v>
      </c>
      <c r="K30" s="20" t="s">
        <v>157</v>
      </c>
      <c r="L30" s="21" t="s">
        <v>158</v>
      </c>
      <c r="M30" s="38" t="s">
        <v>17</v>
      </c>
    </row>
    <row r="31" spans="5:13">
      <c r="J31" s="22">
        <v>1</v>
      </c>
      <c r="K31" s="23">
        <v>2</v>
      </c>
      <c r="L31" s="24">
        <v>3</v>
      </c>
      <c r="M31" s="24">
        <v>5</v>
      </c>
    </row>
    <row r="32" spans="5:13" ht="54.75" customHeight="1">
      <c r="J32" s="25" t="s">
        <v>152</v>
      </c>
      <c r="K32" s="26" t="s">
        <v>153</v>
      </c>
      <c r="L32" s="27" t="e">
        <f>#REF!</f>
        <v>#REF!</v>
      </c>
      <c r="M32" s="28" t="e">
        <f>L32/L118</f>
        <v>#REF!</v>
      </c>
    </row>
    <row r="33" spans="10:15" ht="58.5" customHeight="1">
      <c r="J33" s="25" t="s">
        <v>9</v>
      </c>
      <c r="K33" s="26" t="s">
        <v>109</v>
      </c>
      <c r="L33" s="27" t="e">
        <f>#REF!+#REF!+#REF!</f>
        <v>#REF!</v>
      </c>
      <c r="M33" s="28" t="e">
        <f>L33/L118</f>
        <v>#REF!</v>
      </c>
      <c r="O33" s="34"/>
    </row>
    <row r="34" spans="10:15" ht="57.75" customHeight="1">
      <c r="J34" s="25" t="s">
        <v>110</v>
      </c>
      <c r="K34" s="26" t="s">
        <v>111</v>
      </c>
      <c r="L34" s="27" t="e">
        <f>#REF!</f>
        <v>#REF!</v>
      </c>
      <c r="M34" s="28" t="e">
        <f>L34/L118</f>
        <v>#REF!</v>
      </c>
    </row>
    <row r="35" spans="10:15" ht="58.5" customHeight="1">
      <c r="J35" s="25" t="s">
        <v>6</v>
      </c>
      <c r="K35" s="32" t="s">
        <v>120</v>
      </c>
      <c r="L35" s="27" t="e">
        <f>#REF!+#REF!+#REF!+#REF!</f>
        <v>#REF!</v>
      </c>
      <c r="M35" s="28" t="e">
        <f>L35/L118</f>
        <v>#REF!</v>
      </c>
    </row>
    <row r="36" spans="10:15" ht="31.5">
      <c r="J36" s="25" t="s">
        <v>107</v>
      </c>
      <c r="K36" s="26" t="s">
        <v>108</v>
      </c>
      <c r="L36" s="27" t="e">
        <f>#REF!+#REF!+#REF!+#REF!</f>
        <v>#REF!</v>
      </c>
      <c r="M36" s="28" t="e">
        <f>L36/L118</f>
        <v>#REF!</v>
      </c>
    </row>
    <row r="37" spans="10:15" ht="37.5" customHeight="1">
      <c r="J37" s="25" t="s">
        <v>133</v>
      </c>
      <c r="K37" s="30" t="s">
        <v>134</v>
      </c>
      <c r="L37" s="27" t="e">
        <f>#REF!</f>
        <v>#REF!</v>
      </c>
      <c r="M37" s="28" t="e">
        <f>L37/L118</f>
        <v>#REF!</v>
      </c>
    </row>
    <row r="38" spans="10:15" ht="38.25" customHeight="1">
      <c r="J38" s="25" t="s">
        <v>135</v>
      </c>
      <c r="K38" s="30" t="s">
        <v>136</v>
      </c>
      <c r="L38" s="27" t="e">
        <f>#REF!</f>
        <v>#REF!</v>
      </c>
      <c r="M38" s="28" t="e">
        <f>L38/L118</f>
        <v>#REF!</v>
      </c>
    </row>
    <row r="39" spans="10:15" ht="39.75" customHeight="1">
      <c r="J39" s="25" t="s">
        <v>72</v>
      </c>
      <c r="K39" s="30" t="s">
        <v>159</v>
      </c>
      <c r="L39" s="27" t="e">
        <f>+#REF!+#REF!+#REF!</f>
        <v>#REF!</v>
      </c>
      <c r="M39" s="28" t="e">
        <f>L39/L118</f>
        <v>#REF!</v>
      </c>
    </row>
    <row r="40" spans="10:15" ht="54" customHeight="1">
      <c r="J40" s="25" t="s">
        <v>21</v>
      </c>
      <c r="K40" s="32" t="s">
        <v>22</v>
      </c>
      <c r="L40" s="27" t="e">
        <f>+#REF!</f>
        <v>#REF!</v>
      </c>
      <c r="M40" s="28" t="e">
        <f>L40/L118</f>
        <v>#REF!</v>
      </c>
    </row>
    <row r="41" spans="10:15" ht="15.75">
      <c r="J41" s="25" t="s">
        <v>24</v>
      </c>
      <c r="K41" s="26" t="s">
        <v>160</v>
      </c>
      <c r="L41" s="27" t="e">
        <f>#REF!+#REF!+#REF!+#REF!+#REF!+#REF!+#REF!+#REF!+#REF!+#REF!+#REF!+#REF!+#REF!+#REF!+#REF!+#REF!+#REF!+#REF!+#REF!+#REF!+#REF!+#REF!+#REF!</f>
        <v>#REF!</v>
      </c>
      <c r="M41" s="28" t="e">
        <f>L41/L118</f>
        <v>#REF!</v>
      </c>
    </row>
    <row r="42" spans="10:15" ht="15.75">
      <c r="J42" s="25" t="s">
        <v>137</v>
      </c>
      <c r="K42" s="26" t="s">
        <v>138</v>
      </c>
      <c r="L42" s="27" t="e">
        <f>#REF!</f>
        <v>#REF!</v>
      </c>
      <c r="M42" s="28" t="e">
        <f>L42/L118</f>
        <v>#REF!</v>
      </c>
    </row>
    <row r="43" spans="10:15" ht="15.75">
      <c r="J43" s="25" t="s">
        <v>139</v>
      </c>
      <c r="K43" s="26" t="s">
        <v>138</v>
      </c>
      <c r="L43" s="27" t="e">
        <f>+#REF!</f>
        <v>#REF!</v>
      </c>
      <c r="M43" s="28" t="e">
        <f>L43/L118</f>
        <v>#REF!</v>
      </c>
    </row>
    <row r="44" spans="10:15" ht="15.75">
      <c r="J44" s="25" t="s">
        <v>23</v>
      </c>
      <c r="K44" s="26" t="s">
        <v>138</v>
      </c>
      <c r="L44" s="29" t="e">
        <f>#REF!+#REF!+#REF!</f>
        <v>#REF!</v>
      </c>
      <c r="M44" s="28" t="e">
        <f>L44/L118</f>
        <v>#REF!</v>
      </c>
    </row>
    <row r="45" spans="10:15" ht="15.75">
      <c r="J45" s="25" t="s">
        <v>85</v>
      </c>
      <c r="K45" s="32" t="s">
        <v>86</v>
      </c>
      <c r="L45" s="29" t="e">
        <f>#REF!</f>
        <v>#REF!</v>
      </c>
      <c r="M45" s="28" t="e">
        <f>L45/L118</f>
        <v>#REF!</v>
      </c>
    </row>
    <row r="46" spans="10:15" ht="36.75" customHeight="1">
      <c r="J46" s="25" t="s">
        <v>87</v>
      </c>
      <c r="K46" s="26" t="s">
        <v>88</v>
      </c>
      <c r="L46" s="27" t="e">
        <f>#REF!</f>
        <v>#REF!</v>
      </c>
      <c r="M46" s="28" t="e">
        <f>L46/L118</f>
        <v>#REF!</v>
      </c>
    </row>
    <row r="47" spans="10:15" ht="15.75">
      <c r="J47" s="25" t="s">
        <v>121</v>
      </c>
      <c r="K47" s="26" t="s">
        <v>122</v>
      </c>
      <c r="L47" s="33" t="e">
        <f>#REF!+#REF!</f>
        <v>#REF!</v>
      </c>
      <c r="M47" s="28" t="e">
        <f>L47/L118</f>
        <v>#REF!</v>
      </c>
    </row>
    <row r="48" spans="10:15" ht="15.75">
      <c r="J48" s="25" t="s">
        <v>150</v>
      </c>
      <c r="K48" s="26" t="s">
        <v>151</v>
      </c>
      <c r="L48" s="27" t="e">
        <f>#REF!</f>
        <v>#REF!</v>
      </c>
      <c r="M48" s="28" t="e">
        <f>L48/L118</f>
        <v>#REF!</v>
      </c>
    </row>
    <row r="49" spans="10:13" ht="15.75">
      <c r="J49" s="25" t="s">
        <v>25</v>
      </c>
      <c r="K49" s="31" t="s">
        <v>26</v>
      </c>
      <c r="L49" s="27" t="e">
        <f>#REF!+#REF!+#REF!+#REF!+#REF!+#REF!+#REF!+#REF!+#REF!+#REF!+#REF!+#REF!+#REF!+#REF!+#REF!+#REF!+#REF!+#REF!+#REF!+#REF!+#REF!+#REF!+#REF!+#REF!</f>
        <v>#REF!</v>
      </c>
      <c r="M49" s="28" t="e">
        <f>L49/L118</f>
        <v>#REF!</v>
      </c>
    </row>
    <row r="50" spans="10:13" ht="15.75">
      <c r="J50" s="25" t="s">
        <v>125</v>
      </c>
      <c r="K50" s="31" t="s">
        <v>26</v>
      </c>
      <c r="L50" s="27" t="e">
        <f>+#REF!+#REF!+#REF!</f>
        <v>#REF!</v>
      </c>
      <c r="M50" s="28" t="e">
        <f>L50/L118</f>
        <v>#REF!</v>
      </c>
    </row>
    <row r="51" spans="10:13" ht="15.75">
      <c r="J51" s="25" t="s">
        <v>126</v>
      </c>
      <c r="K51" s="31" t="s">
        <v>26</v>
      </c>
      <c r="L51" s="27" t="e">
        <f>#REF!+#REF!+#REF!</f>
        <v>#REF!</v>
      </c>
      <c r="M51" s="28" t="e">
        <f>L51/L118</f>
        <v>#REF!</v>
      </c>
    </row>
    <row r="52" spans="10:13" ht="15.75">
      <c r="J52" s="25" t="s">
        <v>66</v>
      </c>
      <c r="K52" s="31" t="s">
        <v>67</v>
      </c>
      <c r="L52" s="27" t="e">
        <f>#REF!+#REF!</f>
        <v>#REF!</v>
      </c>
      <c r="M52" s="28" t="e">
        <f>L52/L118</f>
        <v>#REF!</v>
      </c>
    </row>
    <row r="53" spans="10:13" ht="15.75">
      <c r="J53" s="25" t="s">
        <v>27</v>
      </c>
      <c r="K53" s="31" t="s">
        <v>161</v>
      </c>
      <c r="L53" s="27" t="e">
        <f>#REF!+#REF!+#REF!+#REF!+#REF!+#REF!+#REF!+#REF!+#REF!+#REF!+#REF!+#REF!+#REF!+#REF!+#REF!+#REF!+#REF!+#REF!+#REF!+#REF!+#REF!+#REF!+#REF!+#REF!</f>
        <v>#REF!</v>
      </c>
      <c r="M53" s="28" t="e">
        <f>L53/L118</f>
        <v>#REF!</v>
      </c>
    </row>
    <row r="54" spans="10:13" ht="15.75">
      <c r="J54" s="25" t="s">
        <v>142</v>
      </c>
      <c r="K54" s="31" t="s">
        <v>161</v>
      </c>
      <c r="L54" s="27" t="e">
        <f>+#REF!</f>
        <v>#REF!</v>
      </c>
      <c r="M54" s="28" t="e">
        <f>L54/L118</f>
        <v>#REF!</v>
      </c>
    </row>
    <row r="55" spans="10:13" ht="15.75">
      <c r="J55" s="25" t="s">
        <v>143</v>
      </c>
      <c r="K55" s="31" t="s">
        <v>161</v>
      </c>
      <c r="L55" s="27" t="e">
        <f>+#REF!</f>
        <v>#REF!</v>
      </c>
      <c r="M55" s="28" t="e">
        <f>L55/L118</f>
        <v>#REF!</v>
      </c>
    </row>
    <row r="56" spans="10:13" ht="31.5">
      <c r="J56" s="25" t="s">
        <v>89</v>
      </c>
      <c r="K56" s="31" t="s">
        <v>90</v>
      </c>
      <c r="L56" s="27" t="e">
        <f>#REF!</f>
        <v>#REF!</v>
      </c>
      <c r="M56" s="28" t="e">
        <f>L56/L118</f>
        <v>#REF!</v>
      </c>
    </row>
    <row r="57" spans="10:13" ht="38.25" customHeight="1">
      <c r="J57" s="25" t="s">
        <v>91</v>
      </c>
      <c r="K57" s="31" t="s">
        <v>92</v>
      </c>
      <c r="L57" s="27" t="e">
        <f>#REF!</f>
        <v>#REF!</v>
      </c>
      <c r="M57" s="28" t="e">
        <f>L57/L118</f>
        <v>#REF!</v>
      </c>
    </row>
    <row r="58" spans="10:13" ht="36.75" customHeight="1">
      <c r="J58" s="25" t="s">
        <v>93</v>
      </c>
      <c r="K58" s="31" t="s">
        <v>94</v>
      </c>
      <c r="L58" s="27" t="e">
        <f>#REF!</f>
        <v>#REF!</v>
      </c>
      <c r="M58" s="28" t="e">
        <f>L58/L118</f>
        <v>#REF!</v>
      </c>
    </row>
    <row r="59" spans="10:13" ht="15.75">
      <c r="J59" s="25" t="s">
        <v>28</v>
      </c>
      <c r="K59" s="31" t="s">
        <v>29</v>
      </c>
      <c r="L59" s="27" t="e">
        <f>#REF!+#REF!+#REF!+#REF!+#REF!+#REF!+#REF!+#REF!+#REF!+#REF!+#REF!+#REF!+#REF!+#REF!+#REF!+#REF!+#REF!+#REF!+#REF!+#REF!+#REF!+#REF!+#REF!+#REF!+#REF!+#REF!+#REF!+#REF!+#REF!</f>
        <v>#REF!</v>
      </c>
      <c r="M59" s="28" t="e">
        <f>L59/L118</f>
        <v>#REF!</v>
      </c>
    </row>
    <row r="60" spans="10:13" ht="15.75">
      <c r="J60" s="25" t="s">
        <v>127</v>
      </c>
      <c r="K60" s="31" t="s">
        <v>29</v>
      </c>
      <c r="L60" s="27" t="e">
        <f>+#REF!+#REF!+#REF!</f>
        <v>#REF!</v>
      </c>
      <c r="M60" s="28" t="e">
        <f>L60/L118</f>
        <v>#REF!</v>
      </c>
    </row>
    <row r="61" spans="10:13" ht="15.75">
      <c r="J61" s="25" t="s">
        <v>128</v>
      </c>
      <c r="K61" s="31" t="s">
        <v>29</v>
      </c>
      <c r="L61" s="27" t="e">
        <f>+#REF!+#REF!+#REF!</f>
        <v>#REF!</v>
      </c>
      <c r="M61" s="28" t="e">
        <f>L61/L118</f>
        <v>#REF!</v>
      </c>
    </row>
    <row r="62" spans="10:13" ht="15.75">
      <c r="J62" s="25" t="s">
        <v>30</v>
      </c>
      <c r="K62" s="31" t="s">
        <v>31</v>
      </c>
      <c r="L62" s="27" t="e">
        <f>#REF!+#REF!+#REF!+#REF!+#REF!+#REF!+#REF!+#REF!+#REF!+#REF!+#REF!+#REF!+#REF!+#REF!+#REF!+#REF!+#REF!+#REF!+#REF!+#REF!+#REF!+#REF!+#REF!+#REF!+#REF!+#REF!+#REF!+#REF!+#REF!</f>
        <v>#REF!</v>
      </c>
      <c r="M62" s="28" t="e">
        <f>L62/L118</f>
        <v>#REF!</v>
      </c>
    </row>
    <row r="63" spans="10:13" ht="15.75">
      <c r="J63" s="25" t="s">
        <v>129</v>
      </c>
      <c r="K63" s="31" t="s">
        <v>31</v>
      </c>
      <c r="L63" s="27" t="e">
        <f>+#REF!+#REF!+#REF!</f>
        <v>#REF!</v>
      </c>
      <c r="M63" s="28" t="e">
        <f>L63/L118</f>
        <v>#REF!</v>
      </c>
    </row>
    <row r="64" spans="10:13" ht="15.75">
      <c r="J64" s="25" t="s">
        <v>130</v>
      </c>
      <c r="K64" s="31" t="s">
        <v>31</v>
      </c>
      <c r="L64" s="27" t="e">
        <f>+#REF!+#REF!+#REF!</f>
        <v>#REF!</v>
      </c>
      <c r="M64" s="28" t="e">
        <f>L64/L118</f>
        <v>#REF!</v>
      </c>
    </row>
    <row r="65" spans="10:13" ht="15.75">
      <c r="J65" s="25" t="s">
        <v>119</v>
      </c>
      <c r="K65" s="26" t="s">
        <v>162</v>
      </c>
      <c r="L65" s="29" t="e">
        <f>#REF!</f>
        <v>#REF!</v>
      </c>
      <c r="M65" s="28" t="e">
        <f>L65/L118</f>
        <v>#REF!</v>
      </c>
    </row>
    <row r="66" spans="10:13" ht="15.75">
      <c r="J66" s="25" t="s">
        <v>73</v>
      </c>
      <c r="K66" s="26" t="s">
        <v>74</v>
      </c>
      <c r="L66" s="29" t="e">
        <f>+#REF!+#REF!</f>
        <v>#REF!</v>
      </c>
      <c r="M66" s="28" t="e">
        <f>L66/L118</f>
        <v>#REF!</v>
      </c>
    </row>
    <row r="67" spans="10:13" ht="47.25">
      <c r="J67" s="25" t="s">
        <v>117</v>
      </c>
      <c r="K67" s="26" t="s">
        <v>118</v>
      </c>
      <c r="L67" s="39" t="e">
        <f>#REF!</f>
        <v>#REF!</v>
      </c>
      <c r="M67" s="28" t="e">
        <f>L67/L118</f>
        <v>#REF!</v>
      </c>
    </row>
    <row r="68" spans="10:13" ht="15.75">
      <c r="J68" s="25" t="s">
        <v>32</v>
      </c>
      <c r="K68" s="26" t="s">
        <v>33</v>
      </c>
      <c r="L68" s="27" t="e">
        <f>+#REF!+#REF!+#REF!+#REF!+#REF!+#REF!+#REF!+#REF!+#REF!+#REF!+#REF!+#REF!+#REF!+#REF!+#REF!+#REF!+#REF!+#REF!+#REF!+#REF!+#REF!+#REF!+#REF!+#REF!+#REF!+#REF!+#REF!+#REF!+#REF!</f>
        <v>#REF!</v>
      </c>
      <c r="M68" s="28" t="e">
        <f>L68/L118</f>
        <v>#REF!</v>
      </c>
    </row>
    <row r="69" spans="10:13" ht="15.75">
      <c r="J69" s="25" t="s">
        <v>144</v>
      </c>
      <c r="K69" s="26" t="s">
        <v>33</v>
      </c>
      <c r="L69" s="27" t="e">
        <f>#REF!</f>
        <v>#REF!</v>
      </c>
      <c r="M69" s="28" t="e">
        <f>L69/L118</f>
        <v>#REF!</v>
      </c>
    </row>
    <row r="70" spans="10:13" ht="15.75">
      <c r="J70" s="25" t="s">
        <v>145</v>
      </c>
      <c r="K70" s="26" t="s">
        <v>33</v>
      </c>
      <c r="L70" s="27" t="e">
        <f>#REF!</f>
        <v>#REF!</v>
      </c>
      <c r="M70" s="28" t="e">
        <f>L70/L118</f>
        <v>#REF!</v>
      </c>
    </row>
    <row r="71" spans="10:13" ht="15.75">
      <c r="J71" s="25" t="s">
        <v>95</v>
      </c>
      <c r="K71" s="31" t="s">
        <v>96</v>
      </c>
      <c r="L71" s="27" t="e">
        <f>#REF!</f>
        <v>#REF!</v>
      </c>
      <c r="M71" s="28" t="e">
        <f>L71/L118</f>
        <v>#REF!</v>
      </c>
    </row>
    <row r="72" spans="10:13" ht="15.75">
      <c r="J72" s="25" t="s">
        <v>34</v>
      </c>
      <c r="K72" s="26" t="s">
        <v>35</v>
      </c>
      <c r="L72" s="27" t="e">
        <f>#REF!+#REF!+#REF!+#REF!+#REF!+#REF!+#REF!+#REF!+#REF!+#REF!+#REF!+#REF!+#REF!+#REF!+#REF!+#REF!+#REF!+#REF!+#REF!+#REF!+#REF!+#REF!+#REF!+#REF!+#REF!+#REF!+#REF!+#REF!+#REF!+#REF!+#REF!+#REF!+#REF!+#REF!+#REF!+#REF!+#REF!+#REF!</f>
        <v>#REF!</v>
      </c>
      <c r="M72" s="28" t="e">
        <f>L72/L118</f>
        <v>#REF!</v>
      </c>
    </row>
    <row r="73" spans="10:13" ht="15.75">
      <c r="J73" s="25" t="s">
        <v>131</v>
      </c>
      <c r="K73" s="26" t="s">
        <v>35</v>
      </c>
      <c r="L73" s="27" t="e">
        <f>+#REF!+#REF!</f>
        <v>#REF!</v>
      </c>
      <c r="M73" s="28" t="e">
        <f>L73/L118</f>
        <v>#REF!</v>
      </c>
    </row>
    <row r="74" spans="10:13" ht="15.75">
      <c r="J74" s="25" t="s">
        <v>132</v>
      </c>
      <c r="K74" s="26" t="s">
        <v>35</v>
      </c>
      <c r="L74" s="27" t="e">
        <f>+#REF!+#REF!</f>
        <v>#REF!</v>
      </c>
      <c r="M74" s="28" t="e">
        <f>L74/L118</f>
        <v>#REF!</v>
      </c>
    </row>
    <row r="75" spans="10:13" ht="15.75">
      <c r="J75" s="25" t="s">
        <v>114</v>
      </c>
      <c r="K75" s="26" t="s">
        <v>115</v>
      </c>
      <c r="L75" s="27" t="e">
        <f>+#REF!+#REF!+#REF!+#REF!+#REF!</f>
        <v>#REF!</v>
      </c>
      <c r="M75" s="28" t="e">
        <f>L75/L118</f>
        <v>#REF!</v>
      </c>
    </row>
    <row r="76" spans="10:13" ht="15.75">
      <c r="J76" s="25" t="s">
        <v>123</v>
      </c>
      <c r="K76" s="26" t="s">
        <v>163</v>
      </c>
      <c r="L76" s="27" t="e">
        <f>+#REF!+#REF!+#REF!</f>
        <v>#REF!</v>
      </c>
      <c r="M76" s="28" t="e">
        <f>L76/L118</f>
        <v>#REF!</v>
      </c>
    </row>
    <row r="77" spans="10:13" ht="15.75">
      <c r="J77" s="40" t="s">
        <v>103</v>
      </c>
      <c r="K77" s="41" t="s">
        <v>104</v>
      </c>
      <c r="L77" s="27" t="e">
        <f>+#REF!+#REF!+#REF!+#REF!+#REF!+#REF!+#REF!+#REF!+#REF!+#REF!+#REF!</f>
        <v>#REF!</v>
      </c>
      <c r="M77" s="28" t="e">
        <f>L77/L118</f>
        <v>#REF!</v>
      </c>
    </row>
    <row r="78" spans="10:13" ht="15.75">
      <c r="J78" s="40" t="s">
        <v>146</v>
      </c>
      <c r="K78" s="41" t="s">
        <v>104</v>
      </c>
      <c r="L78" s="27" t="e">
        <f>+#REF!</f>
        <v>#REF!</v>
      </c>
      <c r="M78" s="28" t="e">
        <f>L78/L118</f>
        <v>#REF!</v>
      </c>
    </row>
    <row r="79" spans="10:13" ht="15.75">
      <c r="J79" s="40" t="s">
        <v>147</v>
      </c>
      <c r="K79" s="41" t="s">
        <v>104</v>
      </c>
      <c r="L79" s="27" t="e">
        <f>+#REF!</f>
        <v>#REF!</v>
      </c>
      <c r="M79" s="28" t="e">
        <f>L79/L118</f>
        <v>#REF!</v>
      </c>
    </row>
    <row r="80" spans="10:13" ht="15.75">
      <c r="J80" s="25" t="s">
        <v>57</v>
      </c>
      <c r="K80" s="26" t="s">
        <v>58</v>
      </c>
      <c r="L80" s="27" t="e">
        <f>+#REF!+#REF!+#REF!+#REF!+#REF!+#REF!+#REF!+#REF!+#REF!+#REF!+#REF!+#REF!+#REF!+#REF!+#REF!+#REF!+#REF!+#REF!+#REF!+#REF!+#REF!+#REF!+#REF!</f>
        <v>#REF!</v>
      </c>
      <c r="M80" s="28" t="e">
        <f>L80/L118</f>
        <v>#REF!</v>
      </c>
    </row>
    <row r="81" spans="10:13" ht="15.75">
      <c r="J81" s="25" t="s">
        <v>36</v>
      </c>
      <c r="K81" s="26" t="s">
        <v>37</v>
      </c>
      <c r="L81" s="27" t="e">
        <f>#REF!+#REF!+#REF!+#REF!+#REF!+#REF!+#REF!+#REF!+#REF!+#REF!+#REF!+#REF!+#REF!+#REF!+#REF!+#REF!+#REF!+#REF!+#REF!+#REF!+#REF!+#REF!+#REF!+#REF!</f>
        <v>#REF!</v>
      </c>
      <c r="M81" s="28" t="e">
        <f>L81/L118</f>
        <v>#REF!</v>
      </c>
    </row>
    <row r="82" spans="10:13" ht="15.75">
      <c r="J82" s="25" t="s">
        <v>38</v>
      </c>
      <c r="K82" s="26" t="s">
        <v>39</v>
      </c>
      <c r="L82" s="27" t="e">
        <f>+#REF!+#REF!+#REF!+#REF!+#REF!+#REF!+#REF!+#REF!+#REF!+#REF!+#REF!+#REF!+#REF!+#REF!+#REF!+#REF!+#REF!+#REF!+#REF!+#REF!+#REF!+#REF!+#REF!</f>
        <v>#REF!</v>
      </c>
      <c r="M82" s="28" t="e">
        <f>L82/L118</f>
        <v>#REF!</v>
      </c>
    </row>
    <row r="83" spans="10:13" ht="15.75">
      <c r="J83" s="25" t="s">
        <v>19</v>
      </c>
      <c r="K83" s="26" t="s">
        <v>20</v>
      </c>
      <c r="L83" s="27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M83" s="28" t="e">
        <f>L83/L118</f>
        <v>#REF!</v>
      </c>
    </row>
    <row r="84" spans="10:13" ht="15.75">
      <c r="J84" s="25" t="s">
        <v>140</v>
      </c>
      <c r="K84" s="26" t="s">
        <v>20</v>
      </c>
      <c r="L84" s="27" t="e">
        <f>+#REF!+#REF!</f>
        <v>#REF!</v>
      </c>
      <c r="M84" s="28" t="e">
        <f>L84/L118</f>
        <v>#REF!</v>
      </c>
    </row>
    <row r="85" spans="10:13" ht="15.75">
      <c r="J85" s="25" t="s">
        <v>141</v>
      </c>
      <c r="K85" s="26" t="s">
        <v>20</v>
      </c>
      <c r="L85" s="27" t="e">
        <f>#REF!+#REF!</f>
        <v>#REF!</v>
      </c>
      <c r="M85" s="28" t="e">
        <f>L85/L118</f>
        <v>#REF!</v>
      </c>
    </row>
    <row r="86" spans="10:13" ht="15.75">
      <c r="J86" s="25" t="s">
        <v>40</v>
      </c>
      <c r="K86" s="26" t="s">
        <v>164</v>
      </c>
      <c r="L86" s="27" t="e">
        <f>#REF!+#REF!+#REF!+#REF!+#REF!+#REF!+#REF!+#REF!+#REF!+#REF!+#REF!+#REF!+#REF!+#REF!+#REF!+#REF!+#REF!+#REF!+#REF!+#REF!</f>
        <v>#REF!</v>
      </c>
      <c r="M86" s="28" t="e">
        <f>L86/L118</f>
        <v>#REF!</v>
      </c>
    </row>
    <row r="87" spans="10:13" ht="36.75" customHeight="1">
      <c r="J87" s="25" t="s">
        <v>41</v>
      </c>
      <c r="K87" s="26" t="s">
        <v>124</v>
      </c>
      <c r="L87" s="27" t="e">
        <f>#REF!+#REF!+#REF!+#REF!+#REF!+#REF!+#REF!+#REF!+#REF!+#REF!+#REF!+#REF!+#REF!+#REF!+#REF!+#REF!+#REF!</f>
        <v>#REF!</v>
      </c>
      <c r="M87" s="28" t="e">
        <f>L87/L118</f>
        <v>#REF!</v>
      </c>
    </row>
    <row r="88" spans="10:13" ht="36.75" customHeight="1">
      <c r="J88" s="25" t="s">
        <v>42</v>
      </c>
      <c r="K88" s="26" t="s">
        <v>165</v>
      </c>
      <c r="L88" s="27" t="e">
        <f>#REF!+#REF!+#REF!+#REF!+#REF!+#REF!+#REF!+#REF!+#REF!+#REF!+#REF!+#REF!+#REF!+#REF!+#REF!+#REF!+#REF!+#REF!+#REF!+#REF!+#REF!+#REF!+#REF!</f>
        <v>#REF!</v>
      </c>
      <c r="M88" s="28" t="e">
        <f>L88/L118</f>
        <v>#REF!</v>
      </c>
    </row>
    <row r="89" spans="10:13" ht="15.75">
      <c r="J89" s="25" t="s">
        <v>59</v>
      </c>
      <c r="K89" s="26" t="s">
        <v>60</v>
      </c>
      <c r="L89" s="27" t="e">
        <f>+#REF!+#REF!+#REF!+#REF!</f>
        <v>#REF!</v>
      </c>
      <c r="M89" s="28" t="e">
        <f>L89/L118</f>
        <v>#REF!</v>
      </c>
    </row>
    <row r="90" spans="10:13" ht="15.75">
      <c r="J90" s="25" t="s">
        <v>75</v>
      </c>
      <c r="K90" s="26" t="s">
        <v>76</v>
      </c>
      <c r="L90" s="27" t="e">
        <f>#REF!</f>
        <v>#REF!</v>
      </c>
      <c r="M90" s="28" t="e">
        <f>L90/L118</f>
        <v>#REF!</v>
      </c>
    </row>
    <row r="91" spans="10:13" ht="31.5">
      <c r="J91" s="25" t="s">
        <v>43</v>
      </c>
      <c r="K91" s="30" t="s">
        <v>44</v>
      </c>
      <c r="L91" s="27" t="e">
        <f>#REF!+#REF!+#REF!+#REF!+#REF!+#REF!</f>
        <v>#REF!</v>
      </c>
      <c r="M91" s="28" t="e">
        <f>L91/L118</f>
        <v>#REF!</v>
      </c>
    </row>
    <row r="92" spans="10:13" ht="15.75">
      <c r="J92" s="25" t="s">
        <v>45</v>
      </c>
      <c r="K92" s="26" t="s">
        <v>46</v>
      </c>
      <c r="L92" s="27" t="e">
        <f>#REF!+#REF!+#REF!+#REF!+#REF!+#REF!+#REF!+#REF!+#REF!+#REF!+#REF!+#REF!+#REF!+#REF!+#REF!+#REF!+#REF!+#REF!+#REF!+#REF!+#REF!+#REF!+#REF!+#REF!+#REF!+#REF!</f>
        <v>#REF!</v>
      </c>
      <c r="M92" s="28" t="e">
        <f>L92/L118</f>
        <v>#REF!</v>
      </c>
    </row>
    <row r="93" spans="10:13" ht="15.75">
      <c r="J93" s="25" t="s">
        <v>77</v>
      </c>
      <c r="K93" s="26" t="s">
        <v>78</v>
      </c>
      <c r="L93" s="27" t="e">
        <f>+#REF!+#REF!</f>
        <v>#REF!</v>
      </c>
      <c r="M93" s="28" t="e">
        <f>L93/L118</f>
        <v>#REF!</v>
      </c>
    </row>
    <row r="94" spans="10:13" ht="15.75">
      <c r="J94" s="25" t="s">
        <v>47</v>
      </c>
      <c r="K94" s="26" t="s">
        <v>48</v>
      </c>
      <c r="L94" s="27" t="e">
        <f>#REF!+#REF!+#REF!+#REF!+#REF!+#REF!+#REF!+#REF!+#REF!+#REF!+#REF!+#REF!+#REF!+#REF!+#REF!</f>
        <v>#REF!</v>
      </c>
      <c r="M94" s="28" t="e">
        <f>L94/L118</f>
        <v>#REF!</v>
      </c>
    </row>
    <row r="95" spans="10:13" ht="15.75">
      <c r="J95" s="25" t="s">
        <v>49</v>
      </c>
      <c r="K95" s="26" t="s">
        <v>50</v>
      </c>
      <c r="L95" s="27" t="e">
        <f>#REF!+#REF!+#REF!+#REF!+#REF!+#REF!+#REF!+#REF!+#REF!+#REF!+#REF!+#REF!+#REF!+#REF!+#REF!+#REF!+#REF!+#REF!+#REF!+#REF!+#REF!+#REF!+#REF!+#REF!+#REF!+#REF!</f>
        <v>#REF!</v>
      </c>
      <c r="M95" s="28" t="e">
        <f>L95/L118</f>
        <v>#REF!</v>
      </c>
    </row>
    <row r="96" spans="10:13" ht="15.75">
      <c r="J96" s="25" t="s">
        <v>51</v>
      </c>
      <c r="K96" s="26" t="s">
        <v>52</v>
      </c>
      <c r="L96" s="27" t="e">
        <f>#REF!+#REF!+#REF!+#REF!+#REF!+#REF!+#REF!+#REF!+#REF!+#REF!</f>
        <v>#REF!</v>
      </c>
      <c r="M96" s="28" t="e">
        <f>L96/L118</f>
        <v>#REF!</v>
      </c>
    </row>
    <row r="97" spans="10:13" ht="15.75">
      <c r="J97" s="25" t="s">
        <v>61</v>
      </c>
      <c r="K97" s="26" t="s">
        <v>62</v>
      </c>
      <c r="L97" s="27" t="e">
        <f>#REF!</f>
        <v>#REF!</v>
      </c>
      <c r="M97" s="28" t="e">
        <f>L97/L118</f>
        <v>#REF!</v>
      </c>
    </row>
    <row r="98" spans="10:13" ht="15.75">
      <c r="J98" s="42" t="s">
        <v>79</v>
      </c>
      <c r="K98" s="26" t="s">
        <v>80</v>
      </c>
      <c r="L98" s="27" t="e">
        <f>#REF!+#REF!</f>
        <v>#REF!</v>
      </c>
      <c r="M98" s="28" t="e">
        <f>L98/L118</f>
        <v>#REF!</v>
      </c>
    </row>
    <row r="99" spans="10:13" ht="15.75">
      <c r="J99" s="25" t="s">
        <v>81</v>
      </c>
      <c r="K99" s="26" t="s">
        <v>82</v>
      </c>
      <c r="L99" s="27" t="e">
        <f>#REF!++#REF!+#REF!</f>
        <v>#REF!</v>
      </c>
      <c r="M99" s="28" t="e">
        <f>L99/L118</f>
        <v>#REF!</v>
      </c>
    </row>
    <row r="100" spans="10:13" ht="15.75">
      <c r="J100" s="25" t="s">
        <v>83</v>
      </c>
      <c r="K100" s="26" t="s">
        <v>116</v>
      </c>
      <c r="L100" s="27" t="e">
        <f>#REF!+#REF!+#REF!+#REF!+#REF!</f>
        <v>#REF!</v>
      </c>
      <c r="M100" s="28" t="e">
        <f>L100/L118</f>
        <v>#REF!</v>
      </c>
    </row>
    <row r="101" spans="10:13" ht="15.75">
      <c r="J101" s="25" t="s">
        <v>68</v>
      </c>
      <c r="K101" s="30" t="s">
        <v>69</v>
      </c>
      <c r="L101" s="27" t="e">
        <f>+#REF!+#REF!</f>
        <v>#REF!</v>
      </c>
      <c r="M101" s="28" t="e">
        <f>L101/L118</f>
        <v>#REF!</v>
      </c>
    </row>
    <row r="102" spans="10:13" ht="15.75">
      <c r="J102" s="25" t="s">
        <v>84</v>
      </c>
      <c r="K102" s="30" t="s">
        <v>4</v>
      </c>
      <c r="L102" s="27" t="e">
        <f>#REF!</f>
        <v>#REF!</v>
      </c>
      <c r="M102" s="28" t="e">
        <f>L102/L118</f>
        <v>#REF!</v>
      </c>
    </row>
    <row r="103" spans="10:13" ht="15.75">
      <c r="J103" s="25" t="s">
        <v>63</v>
      </c>
      <c r="K103" s="26" t="s">
        <v>166</v>
      </c>
      <c r="L103" s="27" t="e">
        <f>#REF!+#REF!</f>
        <v>#REF!</v>
      </c>
      <c r="M103" s="28" t="e">
        <f>L103/L118</f>
        <v>#REF!</v>
      </c>
    </row>
    <row r="104" spans="10:13" ht="15.75">
      <c r="J104" s="25" t="s">
        <v>64</v>
      </c>
      <c r="K104" s="26" t="s">
        <v>65</v>
      </c>
      <c r="L104" s="27" t="e">
        <f>#REF!+#REF!+#REF!+#REF!+#REF!</f>
        <v>#REF!</v>
      </c>
      <c r="M104" s="28" t="e">
        <f>L104/L118</f>
        <v>#REF!</v>
      </c>
    </row>
    <row r="105" spans="10:13" ht="21" customHeight="1">
      <c r="J105" s="25" t="s">
        <v>53</v>
      </c>
      <c r="K105" s="30" t="s">
        <v>167</v>
      </c>
      <c r="L105" s="27" t="e">
        <f>#REF!+#REF!+#REF!+#REF!+#REF!+#REF!+#REF!+#REF!+#REF!+#REF!+#REF!+#REF!+#REF!+#REF!+#REF!+#REF!+#REF!+#REF!+#REF!+#REF!+#REF!+#REF!+#REF!+#REF!+#REF!+#REF!+#REF!</f>
        <v>#REF!</v>
      </c>
      <c r="M105" s="28" t="e">
        <f>L105/L118</f>
        <v>#REF!</v>
      </c>
    </row>
    <row r="106" spans="10:13" ht="15.75">
      <c r="J106" s="25" t="s">
        <v>105</v>
      </c>
      <c r="K106" s="30" t="s">
        <v>106</v>
      </c>
      <c r="L106" s="27" t="e">
        <f>+#REF!+#REF!+#REF!</f>
        <v>#REF!</v>
      </c>
      <c r="M106" s="28" t="e">
        <f>L106/L118</f>
        <v>#REF!</v>
      </c>
    </row>
    <row r="107" spans="10:13" ht="15.75">
      <c r="J107" s="25" t="s">
        <v>99</v>
      </c>
      <c r="K107" s="26" t="s">
        <v>100</v>
      </c>
      <c r="L107" s="33" t="e">
        <f>#REF!</f>
        <v>#REF!</v>
      </c>
      <c r="M107" s="28" t="e">
        <f>L107/L118</f>
        <v>#REF!</v>
      </c>
    </row>
    <row r="108" spans="10:13" ht="15.75">
      <c r="J108" s="25" t="s">
        <v>54</v>
      </c>
      <c r="K108" s="26" t="s">
        <v>55</v>
      </c>
      <c r="L108" s="27" t="e">
        <f>+#REF!+#REF!+#REF!+#REF!+#REF!+#REF!</f>
        <v>#REF!</v>
      </c>
      <c r="M108" s="28" t="e">
        <f>L108/L118</f>
        <v>#REF!</v>
      </c>
    </row>
    <row r="109" spans="10:13" ht="15.75">
      <c r="J109" s="25" t="s">
        <v>112</v>
      </c>
      <c r="K109" s="26" t="s">
        <v>55</v>
      </c>
      <c r="L109" s="27" t="e">
        <f>+#REF!</f>
        <v>#REF!</v>
      </c>
      <c r="M109" s="28" t="e">
        <f>L109/L118</f>
        <v>#REF!</v>
      </c>
    </row>
    <row r="110" spans="10:13" ht="15.75">
      <c r="J110" s="25" t="s">
        <v>113</v>
      </c>
      <c r="K110" s="26" t="s">
        <v>55</v>
      </c>
      <c r="L110" s="27" t="e">
        <f>+#REF!</f>
        <v>#REF!</v>
      </c>
      <c r="M110" s="28" t="e">
        <f>L110/L118</f>
        <v>#REF!</v>
      </c>
    </row>
    <row r="111" spans="10:13" ht="15.75">
      <c r="J111" s="25" t="s">
        <v>70</v>
      </c>
      <c r="K111" s="26" t="s">
        <v>71</v>
      </c>
      <c r="L111" s="27" t="e">
        <f>+#REF!+#REF!</f>
        <v>#REF!</v>
      </c>
      <c r="M111" s="28" t="e">
        <f>L111/L118</f>
        <v>#REF!</v>
      </c>
    </row>
    <row r="112" spans="10:13" ht="15.75">
      <c r="J112" s="25" t="s">
        <v>148</v>
      </c>
      <c r="K112" s="30" t="s">
        <v>71</v>
      </c>
      <c r="L112" s="27" t="e">
        <f>+#REF!</f>
        <v>#REF!</v>
      </c>
      <c r="M112" s="28" t="e">
        <f>L112/L118</f>
        <v>#REF!</v>
      </c>
    </row>
    <row r="113" spans="10:16" ht="15.75">
      <c r="J113" s="25" t="s">
        <v>149</v>
      </c>
      <c r="K113" s="30" t="s">
        <v>71</v>
      </c>
      <c r="L113" s="27" t="e">
        <f>+#REF!</f>
        <v>#REF!</v>
      </c>
      <c r="M113" s="28" t="e">
        <f>L113/L118</f>
        <v>#REF!</v>
      </c>
    </row>
    <row r="114" spans="10:16" ht="51" customHeight="1">
      <c r="J114" s="25" t="s">
        <v>5</v>
      </c>
      <c r="K114" s="30" t="s">
        <v>56</v>
      </c>
      <c r="L114" s="27" t="e">
        <f>+#REF!+#REF!+#REF!</f>
        <v>#REF!</v>
      </c>
      <c r="M114" s="28" t="e">
        <f>L114/L118</f>
        <v>#REF!</v>
      </c>
    </row>
    <row r="115" spans="10:16" ht="57.75" customHeight="1">
      <c r="J115" s="25" t="s">
        <v>154</v>
      </c>
      <c r="K115" s="30" t="s">
        <v>155</v>
      </c>
      <c r="L115" s="27" t="e">
        <f>+#REF!</f>
        <v>#REF!</v>
      </c>
      <c r="M115" s="28" t="e">
        <f>L115/L118</f>
        <v>#REF!</v>
      </c>
    </row>
    <row r="116" spans="10:16" ht="15.75">
      <c r="J116" s="25" t="s">
        <v>101</v>
      </c>
      <c r="K116" s="30" t="s">
        <v>102</v>
      </c>
      <c r="L116" s="27" t="e">
        <f>#REF!</f>
        <v>#REF!</v>
      </c>
      <c r="M116" s="28" t="e">
        <f>L116/L118</f>
        <v>#REF!</v>
      </c>
      <c r="P116" s="34"/>
    </row>
    <row r="117" spans="10:16" ht="42" customHeight="1">
      <c r="J117" s="43" t="s">
        <v>97</v>
      </c>
      <c r="K117" s="26" t="s">
        <v>98</v>
      </c>
      <c r="L117" s="44" t="e">
        <f>#REF!</f>
        <v>#REF!</v>
      </c>
      <c r="M117" s="28" t="e">
        <f>L117/L118</f>
        <v>#REF!</v>
      </c>
    </row>
    <row r="118" spans="10:16" ht="18.75">
      <c r="J118" s="60" t="s">
        <v>168</v>
      </c>
      <c r="K118" s="61"/>
      <c r="L118" s="45" t="e">
        <f>SUM(L32:L117)</f>
        <v>#REF!</v>
      </c>
      <c r="M118" s="46" t="e">
        <f>L118/L118</f>
        <v>#REF!</v>
      </c>
      <c r="O118" s="34"/>
    </row>
    <row r="124" spans="10:16">
      <c r="L124" s="34"/>
    </row>
  </sheetData>
  <mergeCells count="9">
    <mergeCell ref="J28:M28"/>
    <mergeCell ref="J118:K118"/>
    <mergeCell ref="B1:G1"/>
    <mergeCell ref="B2:G2"/>
    <mergeCell ref="B12:D12"/>
    <mergeCell ref="B13:E13"/>
    <mergeCell ref="B14:E14"/>
    <mergeCell ref="B15:E15"/>
    <mergeCell ref="B16:E16"/>
  </mergeCells>
  <pageMargins left="0.75" right="0.75" top="1" bottom="1" header="0.5" footer="0.5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dochody 2013 zał 1</vt:lpstr>
      <vt:lpstr>wydatki 2013 zał 2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2013-02-01T07:21:08Z</dcterms:modified>
</cp:coreProperties>
</file>