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nr 6" sheetId="4" r:id="rId1"/>
    <sheet name="Arkusz1" sheetId="1" r:id="rId2"/>
    <sheet name="Arkusz2" sheetId="2" r:id="rId3"/>
    <sheet name="Arkusz3" sheetId="3" r:id="rId4"/>
  </sheets>
  <definedNames>
    <definedName name="_xlnm.Print_Area" localSheetId="0">'Zał nr 6'!$A$1:$H$74</definedName>
  </definedNames>
  <calcPr calcId="124519"/>
</workbook>
</file>

<file path=xl/calcChain.xml><?xml version="1.0" encoding="utf-8"?>
<calcChain xmlns="http://schemas.openxmlformats.org/spreadsheetml/2006/main">
  <c r="H46" i="4"/>
  <c r="H47"/>
  <c r="H48"/>
  <c r="G45"/>
  <c r="F45"/>
  <c r="F44" s="1"/>
  <c r="G44"/>
  <c r="H23"/>
  <c r="G22"/>
  <c r="F22"/>
  <c r="F21" s="1"/>
  <c r="H69"/>
  <c r="G68"/>
  <c r="F68"/>
  <c r="H67"/>
  <c r="H66"/>
  <c r="H65"/>
  <c r="H64"/>
  <c r="H63"/>
  <c r="H62"/>
  <c r="H61"/>
  <c r="H60"/>
  <c r="H59"/>
  <c r="H58"/>
  <c r="H57"/>
  <c r="H56"/>
  <c r="H55"/>
  <c r="H54"/>
  <c r="G53"/>
  <c r="F53"/>
  <c r="H51"/>
  <c r="G50"/>
  <c r="F50"/>
  <c r="F49" s="1"/>
  <c r="H43"/>
  <c r="G42"/>
  <c r="F42"/>
  <c r="F41" s="1"/>
  <c r="G41"/>
  <c r="H31"/>
  <c r="G30"/>
  <c r="F30"/>
  <c r="H29"/>
  <c r="G28"/>
  <c r="F28"/>
  <c r="H26"/>
  <c r="G25"/>
  <c r="F25"/>
  <c r="F24" s="1"/>
  <c r="G24"/>
  <c r="H20"/>
  <c r="G19"/>
  <c r="F19"/>
  <c r="F18" s="1"/>
  <c r="F52" l="1"/>
  <c r="F70" s="1"/>
  <c r="H44"/>
  <c r="H68"/>
  <c r="H22"/>
  <c r="H45"/>
  <c r="F27"/>
  <c r="F32" s="1"/>
  <c r="H30"/>
  <c r="H50"/>
  <c r="G21"/>
  <c r="H21" s="1"/>
  <c r="H19"/>
  <c r="H28"/>
  <c r="H53"/>
  <c r="H41"/>
  <c r="H25"/>
  <c r="H42"/>
  <c r="G18"/>
  <c r="H24"/>
  <c r="G27"/>
  <c r="G49"/>
  <c r="H49" s="1"/>
  <c r="G52"/>
  <c r="H52" s="1"/>
  <c r="G70" l="1"/>
  <c r="H70" s="1"/>
  <c r="H27"/>
  <c r="G32"/>
  <c r="H32" s="1"/>
  <c r="H18"/>
</calcChain>
</file>

<file path=xl/sharedStrings.xml><?xml version="1.0" encoding="utf-8"?>
<sst xmlns="http://schemas.openxmlformats.org/spreadsheetml/2006/main" count="94" uniqueCount="61">
  <si>
    <t xml:space="preserve">do sprawozdania z </t>
  </si>
  <si>
    <t>wykonania budżetu</t>
  </si>
  <si>
    <t>powiatu nakielskiego</t>
  </si>
  <si>
    <t>DOCHODY</t>
  </si>
  <si>
    <t>w złotych</t>
  </si>
  <si>
    <t>Dział</t>
  </si>
  <si>
    <t>Rozdział</t>
  </si>
  <si>
    <t>§</t>
  </si>
  <si>
    <t>Nazwa</t>
  </si>
  <si>
    <t>Dotacje ogółem</t>
  </si>
  <si>
    <t>Wykonanie</t>
  </si>
  <si>
    <t>% wykonania</t>
  </si>
  <si>
    <t>Transport i łączność</t>
  </si>
  <si>
    <t>Drogi publiczne powiatowe</t>
  </si>
  <si>
    <t>Dotacje celowe otrzymane z budżetu państwa na realizację inwestycji i zakupów inwestycyjnych własnych powiatu</t>
  </si>
  <si>
    <t>Oświata i wychowanie</t>
  </si>
  <si>
    <t>Pozostała działalność</t>
  </si>
  <si>
    <t>Dotacje celowe otrzymane z budżetu państwa na realizację bieżących zadań własnych powiatu</t>
  </si>
  <si>
    <t>Pomoc społeczna</t>
  </si>
  <si>
    <t>Domy pomocy społecznej</t>
  </si>
  <si>
    <t>2130</t>
  </si>
  <si>
    <t>Powiatowe centra pomocy rodzinie</t>
  </si>
  <si>
    <t>Ogółem</t>
  </si>
  <si>
    <t>WYDATKI</t>
  </si>
  <si>
    <t>Wydatki inwestycyjne jednostek budżetowych</t>
  </si>
  <si>
    <t>Wynagrodzenia osobowe pracowników</t>
  </si>
  <si>
    <t>Składki na ubezpieczenia społeczne</t>
  </si>
  <si>
    <t>Składki na Fundusz Pracy</t>
  </si>
  <si>
    <t>Wynagrodzenia bezosobowe</t>
  </si>
  <si>
    <t>Zakup materiałów i wyposażenia</t>
  </si>
  <si>
    <t>Zakup usług remontowych</t>
  </si>
  <si>
    <t>3020</t>
  </si>
  <si>
    <t>Wydatki osobowe niezaliczane do wynagrodzeń</t>
  </si>
  <si>
    <t>4010</t>
  </si>
  <si>
    <t>4040</t>
  </si>
  <si>
    <t>Dodatkowe wynagrodzenia roczne</t>
  </si>
  <si>
    <t>4110</t>
  </si>
  <si>
    <t>4120</t>
  </si>
  <si>
    <t>4210</t>
  </si>
  <si>
    <t>4220</t>
  </si>
  <si>
    <t>Zakup środków żywności</t>
  </si>
  <si>
    <t>4230</t>
  </si>
  <si>
    <t>Zakup leków i materiałów medycznych</t>
  </si>
  <si>
    <t>4260</t>
  </si>
  <si>
    <t>Zakup energii</t>
  </si>
  <si>
    <t>4270</t>
  </si>
  <si>
    <t>4280</t>
  </si>
  <si>
    <t>Zakup usług zdrowotnych</t>
  </si>
  <si>
    <t>4300</t>
  </si>
  <si>
    <t>Zakup usług pozostałych</t>
  </si>
  <si>
    <t>4430</t>
  </si>
  <si>
    <t>Różne opłaty i składki</t>
  </si>
  <si>
    <t>4440</t>
  </si>
  <si>
    <t>Odpisy na zakładowy fundusz świadczeń socjalnych</t>
  </si>
  <si>
    <t>za 2010 rok</t>
  </si>
  <si>
    <t>Sprawozdanie z otrzymanych dotacji związanych z realizacją zadań własnych powiatu nakielskiego za 2010 rok</t>
  </si>
  <si>
    <t>754</t>
  </si>
  <si>
    <t>75478</t>
  </si>
  <si>
    <t>Bezpieczeństwo publiczne i ochrona przeciwpożarowa</t>
  </si>
  <si>
    <t>Usuwanie skutków klęsk żywiołowych</t>
  </si>
  <si>
    <t>Załącznik Nr 6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</si>
</sst>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1"/>
      <name val="Arial CE"/>
      <charset val="238"/>
    </font>
    <font>
      <i/>
      <sz val="11"/>
      <name val="Times New Roman CE"/>
      <charset val="238"/>
    </font>
    <font>
      <b/>
      <sz val="11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Times New Roman CE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sz val="8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5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</xf>
  </cellStyleXfs>
  <cellXfs count="80">
    <xf numFmtId="0" fontId="0" fillId="0" borderId="0" xfId="0"/>
    <xf numFmtId="164" fontId="3" fillId="0" borderId="0" xfId="1" applyNumberFormat="1" applyFont="1"/>
    <xf numFmtId="164" fontId="4" fillId="0" borderId="0" xfId="1" applyNumberFormat="1" applyFont="1"/>
    <xf numFmtId="0" fontId="5" fillId="0" borderId="0" xfId="1" applyFont="1"/>
    <xf numFmtId="164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164" fontId="6" fillId="0" borderId="0" xfId="1" applyNumberFormat="1" applyFont="1"/>
    <xf numFmtId="0" fontId="8" fillId="0" borderId="0" xfId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left"/>
    </xf>
    <xf numFmtId="164" fontId="6" fillId="0" borderId="4" xfId="1" applyNumberFormat="1" applyFont="1" applyBorder="1" applyAlignment="1">
      <alignment horizontal="right"/>
    </xf>
    <xf numFmtId="10" fontId="6" fillId="0" borderId="4" xfId="1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center"/>
    </xf>
    <xf numFmtId="49" fontId="10" fillId="0" borderId="5" xfId="1" applyNumberFormat="1" applyFont="1" applyBorder="1" applyAlignment="1">
      <alignment horizontal="center"/>
    </xf>
    <xf numFmtId="165" fontId="10" fillId="0" borderId="5" xfId="1" applyNumberFormat="1" applyFont="1" applyBorder="1" applyAlignment="1">
      <alignment horizontal="left"/>
    </xf>
    <xf numFmtId="164" fontId="10" fillId="0" borderId="4" xfId="1" applyNumberFormat="1" applyFont="1" applyBorder="1" applyAlignment="1">
      <alignment horizontal="right"/>
    </xf>
    <xf numFmtId="49" fontId="3" fillId="0" borderId="5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4" fontId="6" fillId="0" borderId="4" xfId="1" applyNumberFormat="1" applyFont="1" applyBorder="1" applyAlignment="1">
      <alignment horizontal="right"/>
    </xf>
    <xf numFmtId="10" fontId="6" fillId="0" borderId="4" xfId="1" applyNumberFormat="1" applyFont="1" applyBorder="1" applyAlignment="1">
      <alignment vertical="center"/>
    </xf>
    <xf numFmtId="165" fontId="10" fillId="0" borderId="5" xfId="1" applyNumberFormat="1" applyFont="1" applyBorder="1" applyAlignment="1">
      <alignment horizontal="center"/>
    </xf>
    <xf numFmtId="4" fontId="10" fillId="0" borderId="4" xfId="1" applyNumberFormat="1" applyFont="1" applyBorder="1" applyAlignment="1">
      <alignment horizontal="right"/>
    </xf>
    <xf numFmtId="10" fontId="10" fillId="0" borderId="4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right"/>
    </xf>
    <xf numFmtId="10" fontId="3" fillId="0" borderId="4" xfId="1" applyNumberFormat="1" applyFont="1" applyBorder="1" applyAlignme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49" fontId="13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164" fontId="6" fillId="0" borderId="4" xfId="1" applyNumberFormat="1" applyFont="1" applyBorder="1" applyAlignment="1">
      <alignment vertical="center"/>
    </xf>
    <xf numFmtId="49" fontId="11" fillId="0" borderId="3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 wrapText="1"/>
    </xf>
    <xf numFmtId="164" fontId="10" fillId="0" borderId="4" xfId="1" applyNumberFormat="1" applyFont="1" applyBorder="1" applyAlignment="1">
      <alignment vertical="center"/>
    </xf>
    <xf numFmtId="0" fontId="13" fillId="0" borderId="5" xfId="1" applyFont="1" applyBorder="1" applyAlignment="1">
      <alignment vertical="center" wrapText="1"/>
    </xf>
    <xf numFmtId="164" fontId="3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 wrapText="1"/>
    </xf>
    <xf numFmtId="164" fontId="6" fillId="0" borderId="4" xfId="1" applyNumberFormat="1" applyFont="1" applyBorder="1" applyAlignment="1"/>
    <xf numFmtId="164" fontId="10" fillId="0" borderId="4" xfId="1" applyNumberFormat="1" applyFont="1" applyBorder="1" applyAlignment="1"/>
    <xf numFmtId="165" fontId="3" fillId="0" borderId="5" xfId="1" applyNumberFormat="1" applyFont="1" applyBorder="1" applyAlignment="1">
      <alignment horizontal="left"/>
    </xf>
    <xf numFmtId="164" fontId="3" fillId="0" borderId="4" xfId="1" applyNumberFormat="1" applyFont="1" applyBorder="1" applyAlignment="1"/>
    <xf numFmtId="165" fontId="6" fillId="0" borderId="3" xfId="1" applyNumberFormat="1" applyFont="1" applyBorder="1" applyAlignment="1">
      <alignment horizontal="left"/>
    </xf>
    <xf numFmtId="49" fontId="6" fillId="0" borderId="5" xfId="1" applyNumberFormat="1" applyFont="1" applyBorder="1" applyAlignment="1">
      <alignment horizontal="left"/>
    </xf>
    <xf numFmtId="10" fontId="6" fillId="0" borderId="4" xfId="1" applyNumberFormat="1" applyFont="1" applyBorder="1" applyAlignment="1">
      <alignment horizontal="right" vertical="center"/>
    </xf>
    <xf numFmtId="49" fontId="10" fillId="0" borderId="5" xfId="1" applyNumberFormat="1" applyFont="1" applyBorder="1" applyAlignment="1">
      <alignment horizontal="left"/>
    </xf>
    <xf numFmtId="164" fontId="5" fillId="0" borderId="4" xfId="1" applyNumberFormat="1" applyFont="1" applyBorder="1" applyAlignment="1">
      <alignment vertical="center"/>
    </xf>
    <xf numFmtId="164" fontId="4" fillId="0" borderId="0" xfId="1" applyNumberFormat="1" applyFont="1" applyFill="1" applyBorder="1"/>
    <xf numFmtId="0" fontId="13" fillId="0" borderId="5" xfId="1" applyFont="1" applyBorder="1" applyAlignment="1">
      <alignment horizontal="justify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49" fontId="13" fillId="0" borderId="4" xfId="1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justify" vertical="center" wrapText="1"/>
    </xf>
    <xf numFmtId="164" fontId="14" fillId="0" borderId="4" xfId="1" applyNumberFormat="1" applyFont="1" applyBorder="1" applyAlignment="1">
      <alignment vertical="center"/>
    </xf>
    <xf numFmtId="10" fontId="10" fillId="0" borderId="4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left" wrapText="1"/>
    </xf>
    <xf numFmtId="165" fontId="10" fillId="0" borderId="5" xfId="1" applyNumberFormat="1" applyFont="1" applyBorder="1" applyAlignment="1">
      <alignment horizontal="left" wrapText="1"/>
    </xf>
    <xf numFmtId="10" fontId="3" fillId="0" borderId="4" xfId="1" applyNumberFormat="1" applyFont="1" applyBorder="1" applyAlignment="1">
      <alignment horizontal="right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0" fontId="7" fillId="0" borderId="7" xfId="1" applyFont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</cellXfs>
  <cellStyles count="10">
    <cellStyle name="Normalny" xfId="0" builtinId="0"/>
    <cellStyle name="Normalny 2" xfId="1"/>
    <cellStyle name="Normalny 2 2" xfId="2"/>
    <cellStyle name="Normalny 2 2 2" xfId="3"/>
    <cellStyle name="Normalny 3" xfId="4"/>
    <cellStyle name="Normalny 4" xfId="5"/>
    <cellStyle name="Normalny 5" xfId="6"/>
    <cellStyle name="Normalny 6" xfId="7"/>
    <cellStyle name="Normalny 7" xfId="8"/>
    <cellStyle name="Normalny 8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74"/>
  <sheetViews>
    <sheetView tabSelected="1" topLeftCell="A47" zoomScale="90" zoomScaleNormal="90" workbookViewId="0">
      <selection activeCell="E57" sqref="E57"/>
    </sheetView>
  </sheetViews>
  <sheetFormatPr defaultColWidth="10.28515625" defaultRowHeight="15.75"/>
  <cols>
    <col min="1" max="1" width="10.28515625" style="2"/>
    <col min="2" max="2" width="6.85546875" style="2" customWidth="1"/>
    <col min="3" max="3" width="8.140625" style="2" customWidth="1"/>
    <col min="4" max="4" width="6.42578125" style="2" customWidth="1"/>
    <col min="5" max="5" width="50.7109375" style="2" customWidth="1"/>
    <col min="6" max="6" width="14.5703125" style="2" customWidth="1"/>
    <col min="7" max="7" width="14.7109375" style="2" customWidth="1"/>
    <col min="8" max="8" width="11.5703125" style="2" customWidth="1"/>
    <col min="9" max="9" width="14.85546875" style="2" customWidth="1"/>
    <col min="10" max="10" width="20.7109375" style="2" customWidth="1"/>
    <col min="11" max="11" width="17.28515625" style="2" customWidth="1"/>
    <col min="12" max="12" width="11.5703125" style="2" bestFit="1" customWidth="1"/>
    <col min="13" max="16384" width="10.28515625" style="2"/>
  </cols>
  <sheetData>
    <row r="1" spans="2:8">
      <c r="B1" s="1"/>
      <c r="C1" s="1"/>
      <c r="D1" s="1"/>
      <c r="E1" s="1"/>
      <c r="F1" s="1"/>
      <c r="G1" s="1"/>
      <c r="H1" s="1"/>
    </row>
    <row r="2" spans="2:8">
      <c r="B2" s="1"/>
      <c r="C2" s="1"/>
      <c r="D2" s="1"/>
      <c r="E2" s="1"/>
      <c r="F2" s="1"/>
      <c r="G2" s="1"/>
      <c r="H2" s="1"/>
    </row>
    <row r="3" spans="2:8">
      <c r="B3" s="1"/>
      <c r="C3" s="1"/>
      <c r="D3" s="1"/>
      <c r="E3" s="1"/>
      <c r="F3" s="1"/>
      <c r="G3" s="3" t="s">
        <v>60</v>
      </c>
      <c r="H3" s="1"/>
    </row>
    <row r="4" spans="2:8">
      <c r="B4" s="1"/>
      <c r="C4" s="1"/>
      <c r="D4" s="1"/>
      <c r="E4" s="1"/>
      <c r="F4" s="1"/>
      <c r="G4" s="3" t="s">
        <v>0</v>
      </c>
      <c r="H4" s="1"/>
    </row>
    <row r="5" spans="2:8">
      <c r="B5" s="1"/>
      <c r="C5" s="1"/>
      <c r="D5" s="1"/>
      <c r="E5" s="1"/>
      <c r="F5" s="1"/>
      <c r="G5" s="3" t="s">
        <v>1</v>
      </c>
      <c r="H5" s="1"/>
    </row>
    <row r="6" spans="2:8">
      <c r="B6" s="1"/>
      <c r="C6" s="1"/>
      <c r="D6" s="1"/>
      <c r="E6" s="1"/>
      <c r="F6" s="1"/>
      <c r="G6" s="3" t="s">
        <v>2</v>
      </c>
      <c r="H6" s="1"/>
    </row>
    <row r="7" spans="2:8">
      <c r="B7" s="1"/>
      <c r="C7" s="1"/>
      <c r="D7" s="1"/>
      <c r="E7" s="1"/>
      <c r="F7" s="1"/>
      <c r="G7" s="1" t="s">
        <v>54</v>
      </c>
      <c r="H7" s="1"/>
    </row>
    <row r="8" spans="2:8">
      <c r="B8" s="1"/>
      <c r="C8" s="1"/>
      <c r="D8" s="1"/>
      <c r="E8" s="1"/>
      <c r="F8" s="1"/>
      <c r="G8" s="1"/>
      <c r="H8" s="1"/>
    </row>
    <row r="9" spans="2:8">
      <c r="B9" s="1"/>
      <c r="C9" s="1"/>
      <c r="D9" s="1"/>
      <c r="E9" s="1"/>
      <c r="F9" s="1"/>
      <c r="G9" s="1"/>
      <c r="H9" s="1"/>
    </row>
    <row r="10" spans="2:8" ht="49.5" customHeight="1">
      <c r="B10" s="77" t="s">
        <v>55</v>
      </c>
      <c r="C10" s="78"/>
      <c r="D10" s="78"/>
      <c r="E10" s="78"/>
      <c r="F10" s="78"/>
      <c r="G10" s="78"/>
      <c r="H10" s="79"/>
    </row>
    <row r="11" spans="2:8">
      <c r="B11" s="4"/>
      <c r="C11" s="5"/>
      <c r="D11" s="5"/>
      <c r="E11" s="5"/>
      <c r="F11" s="5"/>
      <c r="G11" s="5"/>
      <c r="H11" s="6"/>
    </row>
    <row r="12" spans="2:8">
      <c r="B12" s="1"/>
      <c r="C12" s="1"/>
      <c r="D12" s="1"/>
      <c r="E12" s="1"/>
      <c r="F12" s="1"/>
      <c r="G12" s="1"/>
      <c r="H12" s="1"/>
    </row>
    <row r="13" spans="2:8">
      <c r="B13" s="7" t="s">
        <v>3</v>
      </c>
      <c r="C13" s="1"/>
      <c r="D13" s="1"/>
      <c r="E13" s="1"/>
      <c r="F13" s="1"/>
      <c r="G13" s="1"/>
      <c r="H13" s="8" t="s">
        <v>4</v>
      </c>
    </row>
    <row r="14" spans="2:8">
      <c r="B14" s="67" t="s">
        <v>5</v>
      </c>
      <c r="C14" s="67" t="s">
        <v>6</v>
      </c>
      <c r="D14" s="67" t="s">
        <v>7</v>
      </c>
      <c r="E14" s="74" t="s">
        <v>8</v>
      </c>
      <c r="F14" s="67" t="s">
        <v>9</v>
      </c>
      <c r="G14" s="67" t="s">
        <v>10</v>
      </c>
      <c r="H14" s="67" t="s">
        <v>11</v>
      </c>
    </row>
    <row r="15" spans="2:8">
      <c r="B15" s="68"/>
      <c r="C15" s="68"/>
      <c r="D15" s="72"/>
      <c r="E15" s="75"/>
      <c r="F15" s="68"/>
      <c r="G15" s="68"/>
      <c r="H15" s="68"/>
    </row>
    <row r="16" spans="2:8">
      <c r="B16" s="69"/>
      <c r="C16" s="69"/>
      <c r="D16" s="73"/>
      <c r="E16" s="76"/>
      <c r="F16" s="69"/>
      <c r="G16" s="69"/>
      <c r="H16" s="69"/>
    </row>
    <row r="17" spans="2:8">
      <c r="B17" s="9">
        <v>1</v>
      </c>
      <c r="C17" s="9">
        <v>2</v>
      </c>
      <c r="D17" s="9">
        <v>3</v>
      </c>
      <c r="E17" s="9"/>
      <c r="F17" s="9">
        <v>4</v>
      </c>
      <c r="G17" s="9">
        <v>5</v>
      </c>
      <c r="H17" s="9">
        <v>6</v>
      </c>
    </row>
    <row r="18" spans="2:8">
      <c r="B18" s="10">
        <v>600</v>
      </c>
      <c r="C18" s="11"/>
      <c r="D18" s="11"/>
      <c r="E18" s="12" t="s">
        <v>12</v>
      </c>
      <c r="F18" s="13">
        <f>+F19</f>
        <v>798511</v>
      </c>
      <c r="G18" s="13">
        <f>+G19</f>
        <v>798510.85</v>
      </c>
      <c r="H18" s="14">
        <f>+G18/F18</f>
        <v>0.99999981215036482</v>
      </c>
    </row>
    <row r="19" spans="2:8">
      <c r="B19" s="15"/>
      <c r="C19" s="16">
        <v>60014</v>
      </c>
      <c r="D19" s="16"/>
      <c r="E19" s="17" t="s">
        <v>13</v>
      </c>
      <c r="F19" s="18">
        <f>F20</f>
        <v>798511</v>
      </c>
      <c r="G19" s="18">
        <f>+G20</f>
        <v>798510.85</v>
      </c>
      <c r="H19" s="63">
        <f t="shared" ref="H19:H23" si="0">+G19/F19</f>
        <v>0.99999981215036482</v>
      </c>
    </row>
    <row r="20" spans="2:8" ht="35.25" customHeight="1">
      <c r="B20" s="15"/>
      <c r="C20" s="19"/>
      <c r="D20" s="19">
        <v>6430</v>
      </c>
      <c r="E20" s="20" t="s">
        <v>14</v>
      </c>
      <c r="F20" s="21">
        <v>798511</v>
      </c>
      <c r="G20" s="21">
        <v>798510.85</v>
      </c>
      <c r="H20" s="66">
        <f t="shared" si="0"/>
        <v>0.99999981215036482</v>
      </c>
    </row>
    <row r="21" spans="2:8" ht="15.75" customHeight="1">
      <c r="B21" s="10" t="s">
        <v>56</v>
      </c>
      <c r="C21" s="11"/>
      <c r="D21" s="11"/>
      <c r="E21" s="64" t="s">
        <v>58</v>
      </c>
      <c r="F21" s="13">
        <f>F22</f>
        <v>33213</v>
      </c>
      <c r="G21" s="13">
        <f>G22</f>
        <v>33212.1</v>
      </c>
      <c r="H21" s="14">
        <f t="shared" si="0"/>
        <v>0.99997290217685841</v>
      </c>
    </row>
    <row r="22" spans="2:8" ht="15" customHeight="1">
      <c r="B22" s="10"/>
      <c r="C22" s="16" t="s">
        <v>57</v>
      </c>
      <c r="D22" s="16"/>
      <c r="E22" s="65" t="s">
        <v>59</v>
      </c>
      <c r="F22" s="18">
        <f>F23</f>
        <v>33213</v>
      </c>
      <c r="G22" s="18">
        <f>G23</f>
        <v>33212.1</v>
      </c>
      <c r="H22" s="63">
        <f t="shared" si="0"/>
        <v>0.99997290217685841</v>
      </c>
    </row>
    <row r="23" spans="2:8" ht="33.75" customHeight="1">
      <c r="B23" s="15"/>
      <c r="C23" s="19"/>
      <c r="D23" s="19" t="s">
        <v>20</v>
      </c>
      <c r="E23" s="31" t="s">
        <v>17</v>
      </c>
      <c r="F23" s="21">
        <v>33213</v>
      </c>
      <c r="G23" s="21">
        <v>33212.1</v>
      </c>
      <c r="H23" s="66">
        <f t="shared" si="0"/>
        <v>0.99997290217685841</v>
      </c>
    </row>
    <row r="24" spans="2:8">
      <c r="B24" s="22">
        <v>801</v>
      </c>
      <c r="C24" s="23"/>
      <c r="D24" s="23"/>
      <c r="E24" s="12" t="s">
        <v>15</v>
      </c>
      <c r="F24" s="24">
        <f>+F25</f>
        <v>2112</v>
      </c>
      <c r="G24" s="24">
        <f>+G25</f>
        <v>2100</v>
      </c>
      <c r="H24" s="25">
        <f>+G24/F24</f>
        <v>0.99431818181818177</v>
      </c>
    </row>
    <row r="25" spans="2:8">
      <c r="B25" s="22"/>
      <c r="C25" s="26">
        <v>80195</v>
      </c>
      <c r="D25" s="26"/>
      <c r="E25" s="17" t="s">
        <v>16</v>
      </c>
      <c r="F25" s="27">
        <f>+F26</f>
        <v>2112</v>
      </c>
      <c r="G25" s="27">
        <f>+G26</f>
        <v>2100</v>
      </c>
      <c r="H25" s="28">
        <f>+G25/F25</f>
        <v>0.99431818181818177</v>
      </c>
    </row>
    <row r="26" spans="2:8" ht="30">
      <c r="B26" s="29"/>
      <c r="C26" s="30"/>
      <c r="D26" s="30">
        <v>2130</v>
      </c>
      <c r="E26" s="31" t="s">
        <v>17</v>
      </c>
      <c r="F26" s="32">
        <v>2112</v>
      </c>
      <c r="G26" s="32">
        <v>2100</v>
      </c>
      <c r="H26" s="33">
        <f>+G26/F26</f>
        <v>0.99431818181818177</v>
      </c>
    </row>
    <row r="27" spans="2:8">
      <c r="B27" s="34">
        <v>852</v>
      </c>
      <c r="C27" s="35"/>
      <c r="D27" s="36"/>
      <c r="E27" s="37" t="s">
        <v>18</v>
      </c>
      <c r="F27" s="38">
        <f>+F28+F30</f>
        <v>519243</v>
      </c>
      <c r="G27" s="38">
        <f>+G28+G30</f>
        <v>519242.66</v>
      </c>
      <c r="H27" s="25">
        <f t="shared" ref="H27:H32" si="1">+G27/F27</f>
        <v>0.99999934520060929</v>
      </c>
    </row>
    <row r="28" spans="2:8">
      <c r="B28" s="39"/>
      <c r="C28" s="35">
        <v>85202</v>
      </c>
      <c r="D28" s="36"/>
      <c r="E28" s="40" t="s">
        <v>19</v>
      </c>
      <c r="F28" s="41">
        <f>+F29</f>
        <v>510301</v>
      </c>
      <c r="G28" s="41">
        <f>+G29</f>
        <v>510301</v>
      </c>
      <c r="H28" s="28">
        <f t="shared" si="1"/>
        <v>1</v>
      </c>
    </row>
    <row r="29" spans="2:8" ht="30">
      <c r="B29" s="34"/>
      <c r="C29" s="35"/>
      <c r="D29" s="36" t="s">
        <v>20</v>
      </c>
      <c r="E29" s="42" t="s">
        <v>17</v>
      </c>
      <c r="F29" s="43">
        <v>510301</v>
      </c>
      <c r="G29" s="43">
        <v>510301</v>
      </c>
      <c r="H29" s="33">
        <f t="shared" si="1"/>
        <v>1</v>
      </c>
    </row>
    <row r="30" spans="2:8">
      <c r="B30" s="34"/>
      <c r="C30" s="35">
        <v>85218</v>
      </c>
      <c r="D30" s="36"/>
      <c r="E30" s="40" t="s">
        <v>21</v>
      </c>
      <c r="F30" s="41">
        <f>+F31</f>
        <v>8942</v>
      </c>
      <c r="G30" s="41">
        <f>+G31</f>
        <v>8941.66</v>
      </c>
      <c r="H30" s="28">
        <f t="shared" si="1"/>
        <v>0.99996197718631175</v>
      </c>
    </row>
    <row r="31" spans="2:8" ht="30">
      <c r="B31" s="34"/>
      <c r="C31" s="35"/>
      <c r="D31" s="36" t="s">
        <v>20</v>
      </c>
      <c r="E31" s="42" t="s">
        <v>17</v>
      </c>
      <c r="F31" s="43">
        <v>8942</v>
      </c>
      <c r="G31" s="43">
        <v>8941.66</v>
      </c>
      <c r="H31" s="33">
        <f t="shared" si="1"/>
        <v>0.99996197718631175</v>
      </c>
    </row>
    <row r="32" spans="2:8">
      <c r="B32" s="70" t="s">
        <v>22</v>
      </c>
      <c r="C32" s="71"/>
      <c r="D32" s="71"/>
      <c r="E32" s="71"/>
      <c r="F32" s="44">
        <f>+F27+F24+F18+F21</f>
        <v>1353079</v>
      </c>
      <c r="G32" s="44">
        <f>+G24+G27+G18+G21</f>
        <v>1353065.61</v>
      </c>
      <c r="H32" s="25">
        <f t="shared" si="1"/>
        <v>0.99999010405157429</v>
      </c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7" t="s">
        <v>23</v>
      </c>
      <c r="C36" s="1"/>
      <c r="D36" s="1"/>
      <c r="E36" s="1"/>
      <c r="F36" s="1"/>
      <c r="G36" s="1"/>
      <c r="H36" s="8" t="s">
        <v>4</v>
      </c>
    </row>
    <row r="37" spans="2:8" ht="15.75" customHeight="1">
      <c r="B37" s="67" t="s">
        <v>5</v>
      </c>
      <c r="C37" s="67" t="s">
        <v>6</v>
      </c>
      <c r="D37" s="67" t="s">
        <v>7</v>
      </c>
      <c r="E37" s="74" t="s">
        <v>8</v>
      </c>
      <c r="F37" s="67" t="s">
        <v>9</v>
      </c>
      <c r="G37" s="67" t="s">
        <v>10</v>
      </c>
      <c r="H37" s="67" t="s">
        <v>11</v>
      </c>
    </row>
    <row r="38" spans="2:8" ht="15.75" customHeight="1">
      <c r="B38" s="68"/>
      <c r="C38" s="68"/>
      <c r="D38" s="72"/>
      <c r="E38" s="75"/>
      <c r="F38" s="68"/>
      <c r="G38" s="68"/>
      <c r="H38" s="68"/>
    </row>
    <row r="39" spans="2:8" ht="15.75" customHeight="1">
      <c r="B39" s="69"/>
      <c r="C39" s="69"/>
      <c r="D39" s="73"/>
      <c r="E39" s="76"/>
      <c r="F39" s="69"/>
      <c r="G39" s="69"/>
      <c r="H39" s="69"/>
    </row>
    <row r="40" spans="2:8">
      <c r="B40" s="9">
        <v>1</v>
      </c>
      <c r="C40" s="9">
        <v>2</v>
      </c>
      <c r="D40" s="9">
        <v>3</v>
      </c>
      <c r="E40" s="9"/>
      <c r="F40" s="9">
        <v>4</v>
      </c>
      <c r="G40" s="9">
        <v>5</v>
      </c>
      <c r="H40" s="9">
        <v>6</v>
      </c>
    </row>
    <row r="41" spans="2:8">
      <c r="B41" s="10">
        <v>600</v>
      </c>
      <c r="C41" s="11"/>
      <c r="D41" s="11"/>
      <c r="E41" s="12" t="s">
        <v>12</v>
      </c>
      <c r="F41" s="45">
        <f>+F42</f>
        <v>798511</v>
      </c>
      <c r="G41" s="45">
        <f>+G42</f>
        <v>798510.85</v>
      </c>
      <c r="H41" s="14">
        <f>+G41/F41</f>
        <v>0.99999981215036482</v>
      </c>
    </row>
    <row r="42" spans="2:8">
      <c r="B42" s="15"/>
      <c r="C42" s="16">
        <v>60014</v>
      </c>
      <c r="D42" s="16"/>
      <c r="E42" s="17" t="s">
        <v>13</v>
      </c>
      <c r="F42" s="46">
        <f>F43</f>
        <v>798511</v>
      </c>
      <c r="G42" s="46">
        <f>+G43</f>
        <v>798510.85</v>
      </c>
      <c r="H42" s="14">
        <f t="shared" ref="H42:H70" si="2">+G42/F42</f>
        <v>0.99999981215036482</v>
      </c>
    </row>
    <row r="43" spans="2:8">
      <c r="B43" s="29"/>
      <c r="C43" s="30"/>
      <c r="D43" s="19">
        <v>6050</v>
      </c>
      <c r="E43" s="47" t="s">
        <v>24</v>
      </c>
      <c r="F43" s="48">
        <v>798511</v>
      </c>
      <c r="G43" s="48">
        <v>798510.85</v>
      </c>
      <c r="H43" s="66">
        <f t="shared" si="2"/>
        <v>0.99999981215036482</v>
      </c>
    </row>
    <row r="44" spans="2:8" ht="29.25">
      <c r="B44" s="10" t="s">
        <v>56</v>
      </c>
      <c r="C44" s="11"/>
      <c r="D44" s="11"/>
      <c r="E44" s="64" t="s">
        <v>58</v>
      </c>
      <c r="F44" s="13">
        <f>F45</f>
        <v>33213</v>
      </c>
      <c r="G44" s="13">
        <f>G45</f>
        <v>33212.1</v>
      </c>
      <c r="H44" s="14">
        <f t="shared" si="2"/>
        <v>0.99997290217685841</v>
      </c>
    </row>
    <row r="45" spans="2:8">
      <c r="B45" s="10"/>
      <c r="C45" s="16" t="s">
        <v>57</v>
      </c>
      <c r="D45" s="16"/>
      <c r="E45" s="65" t="s">
        <v>59</v>
      </c>
      <c r="F45" s="18">
        <f>F46+F47+F48</f>
        <v>33213</v>
      </c>
      <c r="G45" s="18">
        <f>G46+G47+G48</f>
        <v>33212.1</v>
      </c>
      <c r="H45" s="14">
        <f t="shared" si="2"/>
        <v>0.99997290217685841</v>
      </c>
    </row>
    <row r="46" spans="2:8">
      <c r="B46" s="29"/>
      <c r="C46" s="30"/>
      <c r="D46" s="19" t="s">
        <v>38</v>
      </c>
      <c r="E46" s="47" t="s">
        <v>29</v>
      </c>
      <c r="F46" s="48">
        <v>31624</v>
      </c>
      <c r="G46" s="48">
        <v>31624</v>
      </c>
      <c r="H46" s="66">
        <f t="shared" si="2"/>
        <v>1</v>
      </c>
    </row>
    <row r="47" spans="2:8">
      <c r="B47" s="29"/>
      <c r="C47" s="30"/>
      <c r="D47" s="19" t="s">
        <v>39</v>
      </c>
      <c r="E47" s="47" t="s">
        <v>40</v>
      </c>
      <c r="F47" s="48">
        <v>70</v>
      </c>
      <c r="G47" s="48">
        <v>69.2</v>
      </c>
      <c r="H47" s="66">
        <f t="shared" si="2"/>
        <v>0.98857142857142866</v>
      </c>
    </row>
    <row r="48" spans="2:8">
      <c r="B48" s="29"/>
      <c r="C48" s="30"/>
      <c r="D48" s="19" t="s">
        <v>45</v>
      </c>
      <c r="E48" s="47" t="s">
        <v>30</v>
      </c>
      <c r="F48" s="48">
        <v>1519</v>
      </c>
      <c r="G48" s="48">
        <v>1518.9</v>
      </c>
      <c r="H48" s="66">
        <f t="shared" si="2"/>
        <v>0.99993416721527328</v>
      </c>
    </row>
    <row r="49" spans="2:9">
      <c r="B49" s="49">
        <v>801</v>
      </c>
      <c r="C49" s="12"/>
      <c r="D49" s="50"/>
      <c r="E49" s="12" t="s">
        <v>15</v>
      </c>
      <c r="F49" s="13">
        <f>+F50</f>
        <v>2112</v>
      </c>
      <c r="G49" s="13">
        <f>+G50</f>
        <v>2100</v>
      </c>
      <c r="H49" s="51">
        <f t="shared" si="2"/>
        <v>0.99431818181818177</v>
      </c>
    </row>
    <row r="50" spans="2:9">
      <c r="B50" s="49"/>
      <c r="C50" s="17">
        <v>80195</v>
      </c>
      <c r="D50" s="52"/>
      <c r="E50" s="17" t="s">
        <v>16</v>
      </c>
      <c r="F50" s="18">
        <f>SUM(F51:F51)</f>
        <v>2112</v>
      </c>
      <c r="G50" s="18">
        <f>SUM(G51:G51)</f>
        <v>2100</v>
      </c>
      <c r="H50" s="51">
        <f t="shared" si="2"/>
        <v>0.99431818181818177</v>
      </c>
    </row>
    <row r="51" spans="2:9">
      <c r="B51" s="29"/>
      <c r="C51" s="30"/>
      <c r="D51" s="19">
        <v>4170</v>
      </c>
      <c r="E51" s="47" t="s">
        <v>28</v>
      </c>
      <c r="F51" s="21">
        <v>2112</v>
      </c>
      <c r="G51" s="21">
        <v>2100</v>
      </c>
      <c r="H51" s="33">
        <f t="shared" si="2"/>
        <v>0.99431818181818177</v>
      </c>
    </row>
    <row r="52" spans="2:9">
      <c r="B52" s="34">
        <v>852</v>
      </c>
      <c r="C52" s="35"/>
      <c r="D52" s="36"/>
      <c r="E52" s="37" t="s">
        <v>18</v>
      </c>
      <c r="F52" s="38">
        <f>+F53+F68</f>
        <v>519243</v>
      </c>
      <c r="G52" s="38">
        <f>+G53+G68</f>
        <v>519242.66</v>
      </c>
      <c r="H52" s="25">
        <f t="shared" si="2"/>
        <v>0.99999934520060929</v>
      </c>
    </row>
    <row r="53" spans="2:9">
      <c r="B53" s="39"/>
      <c r="C53" s="35">
        <v>85202</v>
      </c>
      <c r="D53" s="36"/>
      <c r="E53" s="40" t="s">
        <v>19</v>
      </c>
      <c r="F53" s="41">
        <f>SUM(F54:F67)</f>
        <v>510301</v>
      </c>
      <c r="G53" s="41">
        <f>SUM(G54:G67)</f>
        <v>510301</v>
      </c>
      <c r="H53" s="28">
        <f t="shared" si="2"/>
        <v>1</v>
      </c>
    </row>
    <row r="54" spans="2:9">
      <c r="B54" s="34"/>
      <c r="C54" s="35"/>
      <c r="D54" s="36" t="s">
        <v>31</v>
      </c>
      <c r="E54" s="42" t="s">
        <v>32</v>
      </c>
      <c r="F54" s="43">
        <v>4500</v>
      </c>
      <c r="G54" s="53">
        <v>4500</v>
      </c>
      <c r="H54" s="33">
        <f t="shared" si="2"/>
        <v>1</v>
      </c>
      <c r="I54" s="54"/>
    </row>
    <row r="55" spans="2:9">
      <c r="B55" s="34"/>
      <c r="C55" s="35"/>
      <c r="D55" s="36" t="s">
        <v>33</v>
      </c>
      <c r="E55" s="55" t="s">
        <v>25</v>
      </c>
      <c r="F55" s="43">
        <v>272007</v>
      </c>
      <c r="G55" s="53">
        <v>272007</v>
      </c>
      <c r="H55" s="33">
        <f t="shared" si="2"/>
        <v>1</v>
      </c>
      <c r="I55" s="54"/>
    </row>
    <row r="56" spans="2:9">
      <c r="B56" s="34"/>
      <c r="C56" s="35"/>
      <c r="D56" s="36" t="s">
        <v>34</v>
      </c>
      <c r="E56" s="55" t="s">
        <v>35</v>
      </c>
      <c r="F56" s="43">
        <v>8000</v>
      </c>
      <c r="G56" s="53">
        <v>8000</v>
      </c>
      <c r="H56" s="33">
        <f t="shared" si="2"/>
        <v>1</v>
      </c>
      <c r="I56" s="54"/>
    </row>
    <row r="57" spans="2:9">
      <c r="B57" s="34"/>
      <c r="C57" s="35"/>
      <c r="D57" s="36" t="s">
        <v>36</v>
      </c>
      <c r="E57" s="55" t="s">
        <v>26</v>
      </c>
      <c r="F57" s="43">
        <v>43000</v>
      </c>
      <c r="G57" s="53">
        <v>43000</v>
      </c>
      <c r="H57" s="33">
        <f t="shared" si="2"/>
        <v>1</v>
      </c>
      <c r="I57" s="54"/>
    </row>
    <row r="58" spans="2:9">
      <c r="B58" s="34"/>
      <c r="C58" s="35"/>
      <c r="D58" s="36" t="s">
        <v>37</v>
      </c>
      <c r="E58" s="55" t="s">
        <v>27</v>
      </c>
      <c r="F58" s="43">
        <v>6500</v>
      </c>
      <c r="G58" s="53">
        <v>6500</v>
      </c>
      <c r="H58" s="33">
        <f t="shared" si="2"/>
        <v>1</v>
      </c>
      <c r="I58" s="54"/>
    </row>
    <row r="59" spans="2:9">
      <c r="B59" s="34"/>
      <c r="C59" s="35"/>
      <c r="D59" s="36" t="s">
        <v>38</v>
      </c>
      <c r="E59" s="42" t="s">
        <v>29</v>
      </c>
      <c r="F59" s="43">
        <v>17000</v>
      </c>
      <c r="G59" s="53">
        <v>17000</v>
      </c>
      <c r="H59" s="33">
        <f t="shared" si="2"/>
        <v>1</v>
      </c>
      <c r="I59" s="54"/>
    </row>
    <row r="60" spans="2:9">
      <c r="B60" s="34"/>
      <c r="C60" s="35"/>
      <c r="D60" s="36" t="s">
        <v>39</v>
      </c>
      <c r="E60" s="42" t="s">
        <v>40</v>
      </c>
      <c r="F60" s="43">
        <v>53000</v>
      </c>
      <c r="G60" s="53">
        <v>53000</v>
      </c>
      <c r="H60" s="33">
        <f t="shared" si="2"/>
        <v>1</v>
      </c>
      <c r="I60" s="54"/>
    </row>
    <row r="61" spans="2:9">
      <c r="B61" s="34"/>
      <c r="C61" s="35"/>
      <c r="D61" s="36" t="s">
        <v>41</v>
      </c>
      <c r="E61" s="42" t="s">
        <v>42</v>
      </c>
      <c r="F61" s="43">
        <v>15000</v>
      </c>
      <c r="G61" s="53">
        <v>15000</v>
      </c>
      <c r="H61" s="33">
        <f t="shared" si="2"/>
        <v>1</v>
      </c>
      <c r="I61" s="54"/>
    </row>
    <row r="62" spans="2:9">
      <c r="B62" s="34"/>
      <c r="C62" s="35"/>
      <c r="D62" s="36" t="s">
        <v>43</v>
      </c>
      <c r="E62" s="42" t="s">
        <v>44</v>
      </c>
      <c r="F62" s="43">
        <v>56294</v>
      </c>
      <c r="G62" s="53">
        <v>56294</v>
      </c>
      <c r="H62" s="33">
        <f t="shared" si="2"/>
        <v>1</v>
      </c>
      <c r="I62" s="54"/>
    </row>
    <row r="63" spans="2:9">
      <c r="B63" s="34"/>
      <c r="C63" s="35"/>
      <c r="D63" s="36" t="s">
        <v>45</v>
      </c>
      <c r="E63" s="42" t="s">
        <v>30</v>
      </c>
      <c r="F63" s="43">
        <v>5000</v>
      </c>
      <c r="G63" s="53">
        <v>5000</v>
      </c>
      <c r="H63" s="33">
        <f t="shared" si="2"/>
        <v>1</v>
      </c>
      <c r="I63" s="54"/>
    </row>
    <row r="64" spans="2:9">
      <c r="B64" s="34"/>
      <c r="C64" s="35"/>
      <c r="D64" s="36" t="s">
        <v>46</v>
      </c>
      <c r="E64" s="42" t="s">
        <v>47</v>
      </c>
      <c r="F64" s="43">
        <v>500</v>
      </c>
      <c r="G64" s="53">
        <v>500</v>
      </c>
      <c r="H64" s="33">
        <f t="shared" si="2"/>
        <v>1</v>
      </c>
      <c r="I64" s="54"/>
    </row>
    <row r="65" spans="2:9">
      <c r="B65" s="34"/>
      <c r="C65" s="35"/>
      <c r="D65" s="36" t="s">
        <v>48</v>
      </c>
      <c r="E65" s="42" t="s">
        <v>49</v>
      </c>
      <c r="F65" s="43">
        <v>13500</v>
      </c>
      <c r="G65" s="53">
        <v>13500</v>
      </c>
      <c r="H65" s="33">
        <f t="shared" si="2"/>
        <v>1</v>
      </c>
      <c r="I65" s="54"/>
    </row>
    <row r="66" spans="2:9">
      <c r="B66" s="34"/>
      <c r="C66" s="35"/>
      <c r="D66" s="36" t="s">
        <v>50</v>
      </c>
      <c r="E66" s="42" t="s">
        <v>51</v>
      </c>
      <c r="F66" s="43">
        <v>1000</v>
      </c>
      <c r="G66" s="53">
        <v>1000</v>
      </c>
      <c r="H66" s="33">
        <f t="shared" si="2"/>
        <v>1</v>
      </c>
      <c r="I66" s="54"/>
    </row>
    <row r="67" spans="2:9">
      <c r="B67" s="56"/>
      <c r="C67" s="57"/>
      <c r="D67" s="58" t="s">
        <v>52</v>
      </c>
      <c r="E67" s="59" t="s">
        <v>53</v>
      </c>
      <c r="F67" s="43">
        <v>15000</v>
      </c>
      <c r="G67" s="53">
        <v>15000</v>
      </c>
      <c r="H67" s="33">
        <f t="shared" si="2"/>
        <v>1</v>
      </c>
      <c r="I67" s="54"/>
    </row>
    <row r="68" spans="2:9">
      <c r="B68" s="56"/>
      <c r="C68" s="57">
        <v>85218</v>
      </c>
      <c r="D68" s="58"/>
      <c r="E68" s="60" t="s">
        <v>21</v>
      </c>
      <c r="F68" s="41">
        <f>SUM(F69:F69)</f>
        <v>8942</v>
      </c>
      <c r="G68" s="41">
        <f>SUM(G69:G69)</f>
        <v>8941.66</v>
      </c>
      <c r="H68" s="28">
        <f t="shared" si="2"/>
        <v>0.99996197718631175</v>
      </c>
      <c r="I68" s="54"/>
    </row>
    <row r="69" spans="2:9">
      <c r="B69" s="56"/>
      <c r="C69" s="57"/>
      <c r="D69" s="58" t="s">
        <v>33</v>
      </c>
      <c r="E69" s="61" t="s">
        <v>25</v>
      </c>
      <c r="F69" s="62">
        <v>8942</v>
      </c>
      <c r="G69" s="62">
        <v>8941.66</v>
      </c>
      <c r="H69" s="33">
        <f t="shared" si="2"/>
        <v>0.99996197718631175</v>
      </c>
      <c r="I69" s="54"/>
    </row>
    <row r="70" spans="2:9">
      <c r="B70" s="70" t="s">
        <v>22</v>
      </c>
      <c r="C70" s="71"/>
      <c r="D70" s="71"/>
      <c r="E70" s="71"/>
      <c r="F70" s="44">
        <f>+F52+F49+F41+F44</f>
        <v>1353079</v>
      </c>
      <c r="G70" s="44">
        <f>+G52+G49+G41+G44</f>
        <v>1353065.61</v>
      </c>
      <c r="H70" s="25">
        <f t="shared" si="2"/>
        <v>0.99999010405157429</v>
      </c>
    </row>
    <row r="71" spans="2:9">
      <c r="B71" s="1"/>
      <c r="C71" s="1"/>
      <c r="D71" s="1"/>
      <c r="E71" s="1"/>
      <c r="F71" s="1"/>
      <c r="G71" s="1"/>
      <c r="H71" s="1"/>
    </row>
    <row r="72" spans="2:9">
      <c r="B72" s="1"/>
      <c r="C72" s="1"/>
      <c r="D72" s="1"/>
      <c r="E72" s="1"/>
      <c r="F72" s="1"/>
      <c r="G72" s="1"/>
      <c r="H72" s="1"/>
    </row>
    <row r="73" spans="2:9">
      <c r="B73" s="1"/>
      <c r="C73" s="1"/>
      <c r="D73" s="1"/>
      <c r="E73" s="1"/>
      <c r="F73" s="1"/>
      <c r="G73" s="1"/>
      <c r="H73" s="1"/>
    </row>
    <row r="74" spans="2:9">
      <c r="B74" s="1"/>
      <c r="C74" s="1"/>
      <c r="D74" s="1"/>
      <c r="E74" s="1"/>
      <c r="F74" s="1"/>
      <c r="G74" s="1"/>
      <c r="H74" s="1"/>
    </row>
  </sheetData>
  <mergeCells count="17">
    <mergeCell ref="B10:H10"/>
    <mergeCell ref="B14:B16"/>
    <mergeCell ref="C14:C16"/>
    <mergeCell ref="D14:D16"/>
    <mergeCell ref="E14:E16"/>
    <mergeCell ref="F14:F16"/>
    <mergeCell ref="G14:G16"/>
    <mergeCell ref="H14:H16"/>
    <mergeCell ref="G37:G39"/>
    <mergeCell ref="H37:H39"/>
    <mergeCell ref="B70:E70"/>
    <mergeCell ref="F37:F39"/>
    <mergeCell ref="B32:E32"/>
    <mergeCell ref="B37:B39"/>
    <mergeCell ref="C37:C39"/>
    <mergeCell ref="D37:D39"/>
    <mergeCell ref="E37:E3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Zał nr 6</vt:lpstr>
      <vt:lpstr>Arkusz1</vt:lpstr>
      <vt:lpstr>Arkusz2</vt:lpstr>
      <vt:lpstr>Arkusz3</vt:lpstr>
      <vt:lpstr>'Zał nr 6'!Obszar_wydruku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2011-03-21T11:28:59Z</dcterms:modified>
</cp:coreProperties>
</file>