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activeTab="2"/>
  </bookViews>
  <sheets>
    <sheet name="Zał 1 dochody i wydatki ogolem" sheetId="4" r:id="rId1"/>
    <sheet name="dochody porownanie (2)" sheetId="6" r:id="rId2"/>
    <sheet name="zał 3 i 10 źródła" sheetId="5" r:id="rId3"/>
    <sheet name="Arkusz1" sheetId="1" r:id="rId4"/>
    <sheet name="Arkusz2" sheetId="2" r:id="rId5"/>
    <sheet name="Arkusz3" sheetId="3" r:id="rId6"/>
  </sheets>
  <definedNames>
    <definedName name="_xlnm.Print_Area" localSheetId="1">'dochody porownanie (2)'!$C$23:$M$53</definedName>
    <definedName name="_xlnm.Print_Area" localSheetId="0">'Zał 1 dochody i wydatki ogolem'!$A$1:$M$197</definedName>
  </definedNames>
  <calcPr calcId="124519"/>
</workbook>
</file>

<file path=xl/calcChain.xml><?xml version="1.0" encoding="utf-8"?>
<calcChain xmlns="http://schemas.openxmlformats.org/spreadsheetml/2006/main">
  <c r="F12" i="6"/>
  <c r="D12"/>
  <c r="G11"/>
  <c r="G10"/>
  <c r="F8"/>
  <c r="D8"/>
  <c r="G7"/>
  <c r="G6"/>
  <c r="F134" i="5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8"/>
  <c r="F159"/>
  <c r="F160"/>
  <c r="F161"/>
  <c r="F162"/>
  <c r="F163"/>
  <c r="F164"/>
  <c r="F165"/>
  <c r="F166"/>
  <c r="F167"/>
  <c r="F168"/>
  <c r="F169"/>
  <c r="F170"/>
  <c r="F133"/>
  <c r="D170"/>
  <c r="E170"/>
  <c r="E118"/>
  <c r="D118"/>
  <c r="F19"/>
  <c r="F23"/>
  <c r="F36"/>
  <c r="F37"/>
  <c r="F40"/>
  <c r="F41"/>
  <c r="F46"/>
  <c r="F47"/>
  <c r="F49"/>
  <c r="F50"/>
  <c r="F55"/>
  <c r="F56"/>
  <c r="F59"/>
  <c r="F60"/>
  <c r="F64"/>
  <c r="F65"/>
  <c r="F71"/>
  <c r="F72"/>
  <c r="F80"/>
  <c r="F81"/>
  <c r="F83"/>
  <c r="F86"/>
  <c r="F87"/>
  <c r="F99"/>
  <c r="F101"/>
  <c r="F102"/>
  <c r="F104"/>
  <c r="F105"/>
  <c r="F112"/>
  <c r="F113"/>
  <c r="F109"/>
  <c r="F110"/>
  <c r="F22"/>
  <c r="J140"/>
  <c r="J137"/>
  <c r="F117"/>
  <c r="F116"/>
  <c r="F115"/>
  <c r="F114"/>
  <c r="F111"/>
  <c r="F108"/>
  <c r="F107"/>
  <c r="F106"/>
  <c r="F103"/>
  <c r="F100"/>
  <c r="F98"/>
  <c r="F97"/>
  <c r="F96"/>
  <c r="F95"/>
  <c r="F94"/>
  <c r="F93"/>
  <c r="F92"/>
  <c r="F91"/>
  <c r="F90"/>
  <c r="F89"/>
  <c r="F88"/>
  <c r="F85"/>
  <c r="F84"/>
  <c r="F82"/>
  <c r="F79"/>
  <c r="F78"/>
  <c r="F77"/>
  <c r="F76"/>
  <c r="F75"/>
  <c r="F74"/>
  <c r="F73"/>
  <c r="F70"/>
  <c r="F69"/>
  <c r="F68"/>
  <c r="F67"/>
  <c r="F63"/>
  <c r="F62"/>
  <c r="F61"/>
  <c r="F58"/>
  <c r="F57"/>
  <c r="F54"/>
  <c r="F53"/>
  <c r="F52"/>
  <c r="F51"/>
  <c r="F48"/>
  <c r="F45"/>
  <c r="F44"/>
  <c r="F43"/>
  <c r="F42"/>
  <c r="F39"/>
  <c r="F38"/>
  <c r="F35"/>
  <c r="F34"/>
  <c r="F33"/>
  <c r="F32"/>
  <c r="F31"/>
  <c r="F30"/>
  <c r="F29"/>
  <c r="F28"/>
  <c r="F27"/>
  <c r="F26"/>
  <c r="F25"/>
  <c r="F24"/>
  <c r="F21"/>
  <c r="F20"/>
  <c r="F18"/>
  <c r="F17"/>
  <c r="F16"/>
  <c r="G32" i="4"/>
  <c r="K20"/>
  <c r="G20"/>
  <c r="F266"/>
  <c r="E266"/>
  <c r="G266" s="1"/>
  <c r="D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F238"/>
  <c r="E238"/>
  <c r="G238" s="1"/>
  <c r="D238"/>
  <c r="G237"/>
  <c r="G236"/>
  <c r="G235"/>
  <c r="G234"/>
  <c r="G233"/>
  <c r="G232"/>
  <c r="G231"/>
  <c r="G230"/>
  <c r="G229"/>
  <c r="G228"/>
  <c r="G227"/>
  <c r="G226"/>
  <c r="G225"/>
  <c r="G224"/>
  <c r="G223"/>
  <c r="G222"/>
  <c r="J34"/>
  <c r="D41" s="1"/>
  <c r="I34"/>
  <c r="D37" s="1"/>
  <c r="H34"/>
  <c r="F34"/>
  <c r="D40" s="1"/>
  <c r="E34"/>
  <c r="D36" s="1"/>
  <c r="D34"/>
  <c r="K33"/>
  <c r="K32"/>
  <c r="K31"/>
  <c r="G31"/>
  <c r="K30"/>
  <c r="G30"/>
  <c r="K29"/>
  <c r="G29"/>
  <c r="K28"/>
  <c r="G28"/>
  <c r="K27"/>
  <c r="G27"/>
  <c r="K26"/>
  <c r="G26"/>
  <c r="K25"/>
  <c r="G25"/>
  <c r="K24"/>
  <c r="G23"/>
  <c r="K22"/>
  <c r="G22"/>
  <c r="K21"/>
  <c r="G21"/>
  <c r="K19"/>
  <c r="G19"/>
  <c r="K18"/>
  <c r="G18"/>
  <c r="K17"/>
  <c r="G17"/>
  <c r="K16"/>
  <c r="G16"/>
  <c r="K15"/>
  <c r="G15"/>
  <c r="K14"/>
  <c r="G14"/>
  <c r="F118" i="5" l="1"/>
  <c r="D38" i="4"/>
  <c r="D42"/>
  <c r="G34"/>
  <c r="K34"/>
</calcChain>
</file>

<file path=xl/sharedStrings.xml><?xml version="1.0" encoding="utf-8"?>
<sst xmlns="http://schemas.openxmlformats.org/spreadsheetml/2006/main" count="506" uniqueCount="321">
  <si>
    <t>Załącznik Nr 1</t>
  </si>
  <si>
    <t xml:space="preserve">                                                  </t>
  </si>
  <si>
    <t>w złotych</t>
  </si>
  <si>
    <t>Dział</t>
  </si>
  <si>
    <t>Wyszczególnienie</t>
  </si>
  <si>
    <t xml:space="preserve">Dochody </t>
  </si>
  <si>
    <t>Wydatki</t>
  </si>
  <si>
    <t>Plan</t>
  </si>
  <si>
    <t>Plan po zmianach</t>
  </si>
  <si>
    <t>Wykonanie</t>
  </si>
  <si>
    <t>% wykonanie</t>
  </si>
  <si>
    <t>010</t>
  </si>
  <si>
    <t>Rolnictwo i łowiectwo</t>
  </si>
  <si>
    <t>020</t>
  </si>
  <si>
    <t>Leśnictwo</t>
  </si>
  <si>
    <t>600</t>
  </si>
  <si>
    <t>Transport i łączność</t>
  </si>
  <si>
    <t>700</t>
  </si>
  <si>
    <t>Gospodarka mieszkaniowa</t>
  </si>
  <si>
    <t>710</t>
  </si>
  <si>
    <t>Działalność usługowa</t>
  </si>
  <si>
    <t>750</t>
  </si>
  <si>
    <t>Administracja publiczna</t>
  </si>
  <si>
    <t>752</t>
  </si>
  <si>
    <t>Obrona narodowa</t>
  </si>
  <si>
    <t>Bezpieczeństwo publiczne i ochrona przeciwpożarowa</t>
  </si>
  <si>
    <t>756</t>
  </si>
  <si>
    <t>Dochody od osób prawnych, osób fizycznych i od innych jednostek nieposiadających osobowości prawnej oraz wydatki związane z ich poborem</t>
  </si>
  <si>
    <t>Obsługa długu publicznego</t>
  </si>
  <si>
    <t>Różne rozliczenia</t>
  </si>
  <si>
    <t>Oświata i wychowanie</t>
  </si>
  <si>
    <t>Ochrona zdrowia</t>
  </si>
  <si>
    <t>Pomoc społeczna</t>
  </si>
  <si>
    <t>Pozostałe zadania w zakresie polityki społecznej</t>
  </si>
  <si>
    <t>Edukacyjna opieka wychowawcza</t>
  </si>
  <si>
    <t>Gospodarka komunalna i ochrona środowiska</t>
  </si>
  <si>
    <t>Kultura i ochrona dziedzictwa narodowego</t>
  </si>
  <si>
    <t>Kultura fizyczna i sport</t>
  </si>
  <si>
    <t>Razem</t>
  </si>
  <si>
    <t xml:space="preserve">Prognozowane dochody budżetowe powiatu na 2010 rok </t>
  </si>
  <si>
    <t xml:space="preserve">Planowane wydatki budżetowe powiatu na 2010 rok     </t>
  </si>
  <si>
    <t>751</t>
  </si>
  <si>
    <t>Urzędy naczelnych organów władzy państwowej, kontroli i ochrony prawa oraz sądownictwa</t>
  </si>
  <si>
    <t>Szkolnictwo wyższe</t>
  </si>
  <si>
    <t>do Sprawozdania z wykonania</t>
  </si>
  <si>
    <t>budżetu powiatu nakielskiego</t>
  </si>
  <si>
    <t>za 2010 rok</t>
  </si>
  <si>
    <t>Informacja z wykonania dochodów i wydatków budżetowych w powiecie nakielskim za 2010 rok</t>
  </si>
  <si>
    <t>Deficyt budżetu powiatu za 2010 rok</t>
  </si>
  <si>
    <t xml:space="preserve">Wykonanie prognozowanych dochodów budżetowych powiatu za 2010 rok </t>
  </si>
  <si>
    <t xml:space="preserve">Wykonanie planu wydatków budżetowych powiatu za 2010 rok     </t>
  </si>
  <si>
    <t>Wykonany deficyt budżetu powiatu za 2010 rok</t>
  </si>
  <si>
    <t>wykonania budżetu</t>
  </si>
  <si>
    <t>§</t>
  </si>
  <si>
    <t>Nazwa</t>
  </si>
  <si>
    <t>Dotacje celowe przekazane gminie na zadania bieżące realizowane na podstawie porozumień (umów) między jednostkami samorządu terytorialnego</t>
  </si>
  <si>
    <t>2320</t>
  </si>
  <si>
    <t>Dotacje celowe przekazane dla powiatu na zadania bieżące realizowane na podstawie porozumień (umów) między jednostkami samorządu terytorialnego</t>
  </si>
  <si>
    <t>2330</t>
  </si>
  <si>
    <t>Dotacje celowe przekazane do samorządu województwa na zadania bieżące realizowane na podstawie porozumień (umów) między jednostkami samorządu terytorialnego</t>
  </si>
  <si>
    <t>2540</t>
  </si>
  <si>
    <t>Dotacja podmiotowa z budżetu dla niepublicznej jednostki systemu oświaty</t>
  </si>
  <si>
    <t>2570</t>
  </si>
  <si>
    <t>Dotacja podmiotowa z budżetu dla pozostałych jednostek sektora finansów publicznych</t>
  </si>
  <si>
    <t>2580</t>
  </si>
  <si>
    <t>Dotacja podmiotowa z budżetu dla jednostek niezaliczanych do sektora finansów publicznych</t>
  </si>
  <si>
    <t>2710</t>
  </si>
  <si>
    <t xml:space="preserve">Dotacje celowa na pomoc finansową udzielaną między jednostkami samorządu terytorialnego na dofinansowanie własnych zadań bieżących </t>
  </si>
  <si>
    <t>2720</t>
  </si>
  <si>
    <t>Dotacje celowe z budżetu na finansowanie lub dofinansowanie prac remontowych i konserwatorskich obiektów zabytkowych przekazane jednostkom niezaliczanym do sektora finansów publicznych</t>
  </si>
  <si>
    <t>2820</t>
  </si>
  <si>
    <t>Dotacja celowa z budżetu na finansowanie lub dofinansowanie zadań zleconych do realizacji stowarzyszeniom</t>
  </si>
  <si>
    <t>2830</t>
  </si>
  <si>
    <t>Dotacja celowa na finansowanie lub dofinansowanie zadań zleconych do realizacji pozostałym jednostkom niezaliczanym do sektora finansów publicznych</t>
  </si>
  <si>
    <t>2910</t>
  </si>
  <si>
    <t>Zwrot dotacji oraz płatności, w tym wykorzystanych niezgodnie z przeznaczeniem lub wykorzystach z naruszeniem procedur, o których mowa w art.. 184 ustawy, pobranych nienależnie lub w nadmiernej wysokości.</t>
  </si>
  <si>
    <t>3000</t>
  </si>
  <si>
    <t>Wpłaty jednostek na państwowy fundusz celowy</t>
  </si>
  <si>
    <t>3020</t>
  </si>
  <si>
    <t>Wydatki osobowe niezaliczane do wynagrodzeń</t>
  </si>
  <si>
    <t>3030</t>
  </si>
  <si>
    <t>Różne wydatki na rzecz osób fizycznych</t>
  </si>
  <si>
    <t>3040</t>
  </si>
  <si>
    <t>Nagrody o charakterze szczególnym niezaliczane do wynagrodzeń</t>
  </si>
  <si>
    <t>3070</t>
  </si>
  <si>
    <t>Wydatki osobowe niezaliczone do uposażeń wypłacane żołnierzom i funkcjonariuszom</t>
  </si>
  <si>
    <t>3110</t>
  </si>
  <si>
    <t>Świadczenia społeczne</t>
  </si>
  <si>
    <t>3240</t>
  </si>
  <si>
    <t>Stypendia dla uczniów</t>
  </si>
  <si>
    <t>4010</t>
  </si>
  <si>
    <t>Wynagrodzenia osobowe pracowników</t>
  </si>
  <si>
    <t>4020</t>
  </si>
  <si>
    <t>Wynagrodzenia osobowe członków korpusu służby cywilnej</t>
  </si>
  <si>
    <t>4040</t>
  </si>
  <si>
    <t>Dodatkowe wynagrodzenia roczne</t>
  </si>
  <si>
    <t>4050</t>
  </si>
  <si>
    <t>Uposażenia żołnierzy zawodowych i nadterminowych oraz funkcjonariuszy</t>
  </si>
  <si>
    <t>4060</t>
  </si>
  <si>
    <t xml:space="preserve">Pozostałe należności żołnierzy zawodowych i nadterminowych oraz funkcjonariuszy </t>
  </si>
  <si>
    <t>4070</t>
  </si>
  <si>
    <t>Dodatkowe uposażenie roczne dla żołnierzy zawodowych oraz nagrody roczne dla funkcjonariuszy</t>
  </si>
  <si>
    <t>4110</t>
  </si>
  <si>
    <t>Składki na ubezpieczenia społeczne</t>
  </si>
  <si>
    <t>4120</t>
  </si>
  <si>
    <t>Składki na Fundusz Pracy</t>
  </si>
  <si>
    <t>4130</t>
  </si>
  <si>
    <t>Składki na ubezpieczenia zdrowotne</t>
  </si>
  <si>
    <t>4140</t>
  </si>
  <si>
    <t>Wpłaty na Państwowy Fundusz Rehabilitacji Osób Niepełnosprawnych</t>
  </si>
  <si>
    <t>4160</t>
  </si>
  <si>
    <t>Pokrycie ujemnego wyniku finansowego i przejętych zobowiązań po likwidowanych i przekształcanych jednostkach zaliczanych do sektora finansów publicznych</t>
  </si>
  <si>
    <t>4170</t>
  </si>
  <si>
    <t>Wynagrodzenia bezosobowe</t>
  </si>
  <si>
    <t>4180</t>
  </si>
  <si>
    <t>Równoważniki pieniężne i ekwiwalenty dla żołnierzy i funkcjonariuszy</t>
  </si>
  <si>
    <t>4210</t>
  </si>
  <si>
    <t>Zakup materiałów i wyposażenia</t>
  </si>
  <si>
    <t>4220</t>
  </si>
  <si>
    <t>Zakup środków żywności</t>
  </si>
  <si>
    <t>4230</t>
  </si>
  <si>
    <t>Zakup leków i materiałów medycznych</t>
  </si>
  <si>
    <t>4240</t>
  </si>
  <si>
    <t>Zakup pomocy naukowych, dydaktycznych i książek</t>
  </si>
  <si>
    <t>4250</t>
  </si>
  <si>
    <t>Zakup sprzętu i uzbrojenia</t>
  </si>
  <si>
    <t>4260</t>
  </si>
  <si>
    <t>Zakup energii</t>
  </si>
  <si>
    <t>4270</t>
  </si>
  <si>
    <t>Zakup usług remontowych</t>
  </si>
  <si>
    <t>4280</t>
  </si>
  <si>
    <t>Zakup usług zdrowotnych</t>
  </si>
  <si>
    <t>4300</t>
  </si>
  <si>
    <t>Zakup usług pozostałych</t>
  </si>
  <si>
    <t>4350</t>
  </si>
  <si>
    <t>Zakup usług dostępu do sieci internet</t>
  </si>
  <si>
    <t>4360</t>
  </si>
  <si>
    <t>Opłaty z tytułu usług telekomunikacyjnych telefonii komórkowej</t>
  </si>
  <si>
    <t>4370</t>
  </si>
  <si>
    <t>Opłaty z tytułu usług telekomunikacyjnych telefonii stacjonarnej</t>
  </si>
  <si>
    <t>4380</t>
  </si>
  <si>
    <t>Zakup usług obejmujących tłumaczenia</t>
  </si>
  <si>
    <t>4390</t>
  </si>
  <si>
    <t>Zakup usług obejmujących wykonanie ekspertyz, analiz i opinii</t>
  </si>
  <si>
    <t>4400</t>
  </si>
  <si>
    <t>Opłaty za administrowanie i czynsze za budynki, lokale i pomieszczenia garażowe</t>
  </si>
  <si>
    <t>4410</t>
  </si>
  <si>
    <t>Podróże służbowe krajowe</t>
  </si>
  <si>
    <t>4420</t>
  </si>
  <si>
    <t>Podróże służbowe zagraniczne</t>
  </si>
  <si>
    <t>4430</t>
  </si>
  <si>
    <t>Różne opłaty i składki</t>
  </si>
  <si>
    <t>4440</t>
  </si>
  <si>
    <t>Odpisy na zakładowy fundusz świadczeń socjalnych</t>
  </si>
  <si>
    <t>4480</t>
  </si>
  <si>
    <t>Podatek od nieruchomości</t>
  </si>
  <si>
    <t>4500</t>
  </si>
  <si>
    <t>Pozostałe podatki na rzecz budżetów jst</t>
  </si>
  <si>
    <t>4510</t>
  </si>
  <si>
    <t>Opłaty na rzecz budżetu państwa</t>
  </si>
  <si>
    <t>4520</t>
  </si>
  <si>
    <t>Opłaty na rzecz budżetów jednostek samorządu terytorialnego</t>
  </si>
  <si>
    <t>4530</t>
  </si>
  <si>
    <t>Podatek od towarów i usług (VAT)</t>
  </si>
  <si>
    <t>4550</t>
  </si>
  <si>
    <t>Szkolenia członków korpusu służby cywilnej</t>
  </si>
  <si>
    <t>4560</t>
  </si>
  <si>
    <t>Odsetki od dotacji oraz płatności: Wykorzystanych niezgodnie  z przeznaczeniem lub wykorzystanych z naruszeniem procedur, o których mowa w art.. 184 ustawy, pobranych nienależnie lub w nadmiernej wysokości</t>
  </si>
  <si>
    <t>4580</t>
  </si>
  <si>
    <t>Pozostałe odsetki</t>
  </si>
  <si>
    <t>4590</t>
  </si>
  <si>
    <t>Kary i odszkodowania wypłacone na rzecz osób fizycznych</t>
  </si>
  <si>
    <t>4610</t>
  </si>
  <si>
    <t>Koszty postępowania sądowego i prokuratorskiego</t>
  </si>
  <si>
    <t>4700</t>
  </si>
  <si>
    <t>Szkolenia pracowników niebędących członkami korpusu służby cywilnej</t>
  </si>
  <si>
    <t>4740</t>
  </si>
  <si>
    <t>Zakup materiałów papierniczych do sprzętu drukarskiego i urządzeń kserograficznych</t>
  </si>
  <si>
    <t>4750</t>
  </si>
  <si>
    <t>Zakup akcesoriów komputerowych, w tym programów i licencji</t>
  </si>
  <si>
    <t>4780</t>
  </si>
  <si>
    <t>Składki na Fundusz Emerytur Pomostowych</t>
  </si>
  <si>
    <t>4810</t>
  </si>
  <si>
    <t>Rezerwy</t>
  </si>
  <si>
    <t>6050</t>
  </si>
  <si>
    <t>Wydatki inwestycyjne jednostek budżetowych</t>
  </si>
  <si>
    <t>6060</t>
  </si>
  <si>
    <t>Wydatki na zakupy inwestycyjne jednostek budżetowych</t>
  </si>
  <si>
    <t>6300</t>
  </si>
  <si>
    <t>Dotacja celowa na pomoc finansową udzielaną między jednostkami samorządu terytorialnego na dofinansowanie własnych zadań inwestycyjnych i zakupów inwestycyjnych</t>
  </si>
  <si>
    <t>6800</t>
  </si>
  <si>
    <t>Rezerwy na inwestycje i zakupy inwestycyjne</t>
  </si>
  <si>
    <t>8110</t>
  </si>
  <si>
    <t>Ogółem wydatki</t>
  </si>
  <si>
    <t>Załącznik Nr 3</t>
  </si>
  <si>
    <t>Źródło dochodów</t>
  </si>
  <si>
    <t>%     wykonanie</t>
  </si>
  <si>
    <t>0010</t>
  </si>
  <si>
    <t>Podatek dochodowy od osób fizycznych</t>
  </si>
  <si>
    <t>0020</t>
  </si>
  <si>
    <t>Podatek dochodowy od osób prawnych</t>
  </si>
  <si>
    <t>0420</t>
  </si>
  <si>
    <t>Wpływy z opłaty komunikacyjnej</t>
  </si>
  <si>
    <t>0470</t>
  </si>
  <si>
    <t>Wpływy z opłat za zarząd, użytkowanie i użytkowanie wieczyste nieruchomości</t>
  </si>
  <si>
    <t>majątkowe</t>
  </si>
  <si>
    <t>0580</t>
  </si>
  <si>
    <t>Grzywny i inne kary pieniężne od osób prawnych i innych jednostek organizacyjnych</t>
  </si>
  <si>
    <t>0590</t>
  </si>
  <si>
    <t>Wpływy z opłat za koncesje i licencje</t>
  </si>
  <si>
    <t>0690</t>
  </si>
  <si>
    <t>Wpływy z różnych opłat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</si>
  <si>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</si>
  <si>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</si>
  <si>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0830</t>
  </si>
  <si>
    <t>Wpływy z usług</t>
  </si>
  <si>
    <t>0870</t>
  </si>
  <si>
    <t>Wpływy ze sprzedaży składników majątkowych</t>
  </si>
  <si>
    <t>090</t>
  </si>
  <si>
    <t>Odsetki od dotacji oraz płatności: wykorzystanych niezgodnie z przeznaczeniem lub wykorzystanych z naruszeniem procedur, o których mowa w art.. 184 ustawy, pobranych nienależnie lub w nadmiernej wysokości.</t>
  </si>
  <si>
    <t>0920</t>
  </si>
  <si>
    <t>0960</t>
  </si>
  <si>
    <t>Otrzymane spadki, zapisy i darowizny w postaci pieniężnej</t>
  </si>
  <si>
    <t>0970</t>
  </si>
  <si>
    <t>Wpływy z różnych dochodów</t>
  </si>
  <si>
    <t xml:space="preserve">Dotacje celowe w ramach programów finansowanych z udziałem środków europejskich oraz środków, o których mowa w art..5 ust. 1 pkt 3 oraz ust. 3 pkt 5 i 6 ustawy, lub płatnosci w ramach budżetu środków europejskich. </t>
  </si>
  <si>
    <t>2110</t>
  </si>
  <si>
    <t>Dotacje celowe otrzymane z budżetu państwa na zadania bieżące z zakresu administracji rządowej oraz inne zadania zlecone ustawami realizowane przez powiat</t>
  </si>
  <si>
    <t>2130</t>
  </si>
  <si>
    <t>Dotacje celowe otrzymane z budżetu państwa na realizację bieżących zadań własnych powiatu</t>
  </si>
  <si>
    <t>Dotacje celowe otrzymane z powiatu na zadania bieżące realizowane na podstawie porozumień (umów) między jednostkami samorządu terytorialnego</t>
  </si>
  <si>
    <t>Dotacje celowe otrzymane od samorządu województwa na zadania bieżące realizowane na podstawie porozumień (umów) między jednostkami samorządu terytorialnego</t>
  </si>
  <si>
    <t>2360</t>
  </si>
  <si>
    <t>Dochody jednostek samorządu terytorialnego związane z realizacją zadań z zakresu administracji rządowej oraz innych zadań zleconych ustawami</t>
  </si>
  <si>
    <t>2460</t>
  </si>
  <si>
    <t>Środki otrzymane od pozostałych jednostek zaliczanych do sektora finansów publicznych na realizacje zadań bieżących jednostek zaliczanych do sektora finansów publicznych</t>
  </si>
  <si>
    <t>2690</t>
  </si>
  <si>
    <t>Środki z Funduszu Pracy otrzymane przez powiat z przeznaczeniem na finasowanie kosztów wynagrodzenia i składek na ubezpieczenia społeczne pracowników powiatowego urzędu pracy</t>
  </si>
  <si>
    <t>2700</t>
  </si>
  <si>
    <t>Środki na dofinansowanie własnych zadań bieżących gmin(związków gmin),powiatów (związków powiatów), samorządów województw, pozyskane z innych źródeł</t>
  </si>
  <si>
    <t>Wpływy z tytułu pomocy finansowej udzielanej między jednostkami samorządu terytorialnego na dofinansowanie własnych zadań bieżących</t>
  </si>
  <si>
    <t xml:space="preserve">Wpływy ze zwrotów dotacji oraz płatności, w tym wykorzystanych niezgodnie z przeznaczeniem lub wykorzystanych z naruszeniem procedur, o których mowa w art..184 ustawy, pobranych nienależnie lub w nadmiernej wysokości. </t>
  </si>
  <si>
    <t>2920</t>
  </si>
  <si>
    <t xml:space="preserve">Subwencje ogólne z budżetu państwa </t>
  </si>
  <si>
    <t>Wpływy z tytułu pomocy finansowej udzielanej między jednostkami samorządu terytorialnego na dofinansowanie własnych zadań inwestycyjnych i zakupów inwestycyjnych</t>
  </si>
  <si>
    <t>6410</t>
  </si>
  <si>
    <t>Dotacje celowe otrzymane z budżetu państwa na inwestycje i zakupy inwestycyjne z zakresu administracji rządowej oraz inne zadania zlecone ustawami realizowane przez powiat</t>
  </si>
  <si>
    <t>Dochody ogółem</t>
  </si>
  <si>
    <t>powiatu nakielskiego za 2010 roku</t>
  </si>
  <si>
    <t>Sprawozdanie z wykonania planu wydatków budżetowych powiatu nakielskiego według źródeł                                     za 2010 rok</t>
  </si>
  <si>
    <t>4017</t>
  </si>
  <si>
    <t>4019</t>
  </si>
  <si>
    <t>2717</t>
  </si>
  <si>
    <t>4117</t>
  </si>
  <si>
    <t>4119</t>
  </si>
  <si>
    <t>4127</t>
  </si>
  <si>
    <t>4129</t>
  </si>
  <si>
    <t>4047</t>
  </si>
  <si>
    <t>4049</t>
  </si>
  <si>
    <t>4177</t>
  </si>
  <si>
    <t>4179</t>
  </si>
  <si>
    <t>4247</t>
  </si>
  <si>
    <t>4249</t>
  </si>
  <si>
    <t>4307</t>
  </si>
  <si>
    <t>4309</t>
  </si>
  <si>
    <t>4417</t>
  </si>
  <si>
    <t>4419</t>
  </si>
  <si>
    <t>4427</t>
  </si>
  <si>
    <t>4447</t>
  </si>
  <si>
    <t>4449</t>
  </si>
  <si>
    <t>4707</t>
  </si>
  <si>
    <t>4747</t>
  </si>
  <si>
    <t>4749</t>
  </si>
  <si>
    <t>4757</t>
  </si>
  <si>
    <t>4759</t>
  </si>
  <si>
    <t>6057</t>
  </si>
  <si>
    <t>6059</t>
  </si>
  <si>
    <t>6067</t>
  </si>
  <si>
    <t>6069</t>
  </si>
  <si>
    <t>2719</t>
  </si>
  <si>
    <t>8010</t>
  </si>
  <si>
    <t>Rozliczenia z bankami związane z obsługą długu publicznego</t>
  </si>
  <si>
    <t>Odsetki od samorządowych papierów wartościowych lub zaciągniętych przez jst kredytów i pożyczek</t>
  </si>
  <si>
    <t>4217</t>
  </si>
  <si>
    <t>4219</t>
  </si>
  <si>
    <t>% wykonania</t>
  </si>
  <si>
    <t>Sprawozdanie z wykonania prognozowanych dochodów budżetowych powiatu nakielskiego według                                                        źródeł za  2010 rok</t>
  </si>
  <si>
    <t>2007</t>
  </si>
  <si>
    <t>2009</t>
  </si>
  <si>
    <t>2120</t>
  </si>
  <si>
    <t>Dotacje celowe otrzymane z budżetu państwa na zadania bieżące realizowane przez powiat na podstawie porozumień z organami administracji rządowej</t>
  </si>
  <si>
    <t>2400</t>
  </si>
  <si>
    <t>2440</t>
  </si>
  <si>
    <t>6207</t>
  </si>
  <si>
    <t>6209</t>
  </si>
  <si>
    <t>6430</t>
  </si>
  <si>
    <t>0927</t>
  </si>
  <si>
    <t>Dotacje celowe otrzymane z budżetu państwa na realizację inwestycji własnych powiatu</t>
  </si>
  <si>
    <t>Wpływy do budżetu pozostałości środków finansowych gromadzonych na wydzielonym rachunku jednostki budżetowej</t>
  </si>
  <si>
    <t>Dotacje otrzymane z państwowych funduszy celowych na realizację zadań bieżących jednostek sektora finansów publicznych</t>
  </si>
  <si>
    <t>1.</t>
  </si>
  <si>
    <t>Planowane dochody</t>
  </si>
  <si>
    <t>Wykonane dochody</t>
  </si>
  <si>
    <t>2.</t>
  </si>
  <si>
    <t>Planowane wydatki</t>
  </si>
  <si>
    <t>Wykonane wydatki</t>
  </si>
  <si>
    <t>3.</t>
  </si>
  <si>
    <t>Planowany deficyt</t>
  </si>
  <si>
    <t>Nadwyżka budżetu</t>
  </si>
  <si>
    <t>Deficyt budżetu</t>
  </si>
  <si>
    <t>Planowane dochody - 2009 rok</t>
  </si>
  <si>
    <t>Wykonane dochody - 2009 rok</t>
  </si>
  <si>
    <t>Planowane wydatki - 2009 rok</t>
  </si>
  <si>
    <t>Wykonane wydatki - 2009 rok</t>
  </si>
  <si>
    <t>Załącznik Nr 10</t>
  </si>
  <si>
    <t>do sprawozdania z</t>
  </si>
  <si>
    <t>do sprawozdania z wykonania</t>
  </si>
  <si>
    <t>Planowane dochody - 2010 rok</t>
  </si>
  <si>
    <t>Wykonane dochody - 2010 rok</t>
  </si>
  <si>
    <t>Planowane wydatki - 2010 rok</t>
  </si>
  <si>
    <t>Wykonane wydatki - 2010 rok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</si>
</sst>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name val="Times New Roman CE"/>
      <family val="1"/>
      <charset val="238"/>
    </font>
    <font>
      <sz val="10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2"/>
      <name val="Times New Roman"/>
      <family val="1"/>
    </font>
    <font>
      <b/>
      <sz val="14"/>
      <name val="Times New Roman CE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sz val="8"/>
      <color indexed="8"/>
      <name val="Arial"/>
      <charset val="204"/>
    </font>
    <font>
      <sz val="8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04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</font>
    <font>
      <sz val="14"/>
      <name val="Arial CE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>
      <alignment vertical="top"/>
    </xf>
    <xf numFmtId="0" fontId="14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</xf>
    <xf numFmtId="0" fontId="2" fillId="0" borderId="0"/>
    <xf numFmtId="0" fontId="12" fillId="0" borderId="0" applyNumberFormat="0" applyFill="0" applyBorder="0" applyAlignment="0" applyProtection="0">
      <alignment vertical="top"/>
    </xf>
  </cellStyleXfs>
  <cellXfs count="103">
    <xf numFmtId="0" fontId="0" fillId="0" borderId="0" xfId="0"/>
    <xf numFmtId="0" fontId="4" fillId="0" borderId="0" xfId="1" applyFont="1"/>
    <xf numFmtId="0" fontId="5" fillId="0" borderId="0" xfId="1" applyFont="1" applyAlignment="1">
      <alignment horizontal="justify"/>
    </xf>
    <xf numFmtId="0" fontId="5" fillId="0" borderId="0" xfId="1" applyFont="1"/>
    <xf numFmtId="0" fontId="6" fillId="0" borderId="0" xfId="1" applyFont="1"/>
    <xf numFmtId="0" fontId="7" fillId="0" borderId="0" xfId="1" applyFont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justify" vertical="center" wrapText="1"/>
    </xf>
    <xf numFmtId="4" fontId="4" fillId="0" borderId="6" xfId="1" applyNumberFormat="1" applyFont="1" applyBorder="1" applyAlignment="1">
      <alignment vertical="center"/>
    </xf>
    <xf numFmtId="10" fontId="4" fillId="0" borderId="6" xfId="1" applyNumberFormat="1" applyFont="1" applyBorder="1" applyAlignment="1">
      <alignment vertical="center"/>
    </xf>
    <xf numFmtId="49" fontId="8" fillId="0" borderId="7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4" fontId="6" fillId="0" borderId="4" xfId="1" applyNumberFormat="1" applyFont="1" applyBorder="1" applyAlignment="1">
      <alignment vertical="center"/>
    </xf>
    <xf numFmtId="10" fontId="9" fillId="0" borderId="6" xfId="1" applyNumberFormat="1" applyFont="1" applyBorder="1" applyAlignment="1">
      <alignment vertical="center"/>
    </xf>
    <xf numFmtId="4" fontId="6" fillId="0" borderId="6" xfId="1" applyNumberFormat="1" applyFont="1" applyBorder="1" applyAlignment="1">
      <alignment vertical="center"/>
    </xf>
    <xf numFmtId="3" fontId="4" fillId="0" borderId="0" xfId="1" applyNumberFormat="1" applyFont="1"/>
    <xf numFmtId="164" fontId="4" fillId="0" borderId="0" xfId="1" applyNumberFormat="1" applyFont="1"/>
    <xf numFmtId="165" fontId="4" fillId="0" borderId="0" xfId="1" applyNumberFormat="1" applyFont="1"/>
    <xf numFmtId="4" fontId="4" fillId="0" borderId="0" xfId="1" applyNumberFormat="1" applyFont="1"/>
    <xf numFmtId="165" fontId="10" fillId="0" borderId="0" xfId="1" applyNumberFormat="1" applyFont="1"/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justify" vertical="center" wrapText="1"/>
    </xf>
    <xf numFmtId="4" fontId="4" fillId="0" borderId="9" xfId="1" applyNumberFormat="1" applyFont="1" applyBorder="1" applyAlignment="1">
      <alignment vertical="center"/>
    </xf>
    <xf numFmtId="10" fontId="4" fillId="0" borderId="9" xfId="1" applyNumberFormat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4" fontId="6" fillId="0" borderId="9" xfId="1" applyNumberFormat="1" applyFont="1" applyBorder="1" applyAlignment="1">
      <alignment vertical="center"/>
    </xf>
    <xf numFmtId="10" fontId="9" fillId="0" borderId="9" xfId="1" applyNumberFormat="1" applyFont="1" applyBorder="1" applyAlignment="1">
      <alignment vertical="center"/>
    </xf>
    <xf numFmtId="0" fontId="4" fillId="0" borderId="0" xfId="2" applyFont="1" applyAlignment="1"/>
    <xf numFmtId="4" fontId="4" fillId="0" borderId="0" xfId="2" applyNumberFormat="1" applyFont="1" applyAlignment="1"/>
    <xf numFmtId="0" fontId="15" fillId="0" borderId="0" xfId="2" applyNumberFormat="1" applyFont="1" applyFill="1" applyBorder="1" applyAlignment="1" applyProtection="1">
      <alignment horizontal="left"/>
      <protection locked="0"/>
    </xf>
    <xf numFmtId="0" fontId="18" fillId="2" borderId="6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left" vertical="center" wrapText="1"/>
    </xf>
    <xf numFmtId="4" fontId="11" fillId="0" borderId="10" xfId="2" applyNumberFormat="1" applyFont="1" applyBorder="1" applyAlignment="1">
      <alignment horizontal="right" vertical="center"/>
    </xf>
    <xf numFmtId="10" fontId="11" fillId="0" borderId="10" xfId="2" applyNumberFormat="1" applyFont="1" applyBorder="1" applyAlignment="1">
      <alignment horizontal="right" vertical="center"/>
    </xf>
    <xf numFmtId="49" fontId="8" fillId="0" borderId="6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165" fontId="8" fillId="0" borderId="6" xfId="2" applyNumberFormat="1" applyFont="1" applyBorder="1" applyAlignment="1">
      <alignment horizontal="right" vertical="center" wrapText="1"/>
    </xf>
    <xf numFmtId="10" fontId="8" fillId="0" borderId="6" xfId="2" applyNumberFormat="1" applyFont="1" applyBorder="1" applyAlignment="1">
      <alignment horizontal="right" vertical="center" wrapText="1"/>
    </xf>
    <xf numFmtId="0" fontId="8" fillId="0" borderId="11" xfId="2" applyFont="1" applyBorder="1" applyAlignment="1">
      <alignment vertical="center" wrapText="1"/>
    </xf>
    <xf numFmtId="165" fontId="8" fillId="0" borderId="6" xfId="2" applyNumberFormat="1" applyFont="1" applyFill="1" applyBorder="1" applyAlignment="1">
      <alignment horizontal="right" vertical="center" wrapText="1"/>
    </xf>
    <xf numFmtId="165" fontId="11" fillId="0" borderId="6" xfId="2" applyNumberFormat="1" applyFont="1" applyBorder="1" applyAlignment="1">
      <alignment horizontal="right" vertical="center" wrapText="1"/>
    </xf>
    <xf numFmtId="0" fontId="8" fillId="0" borderId="6" xfId="2" applyFont="1" applyBorder="1" applyAlignment="1">
      <alignment horizontal="justify" vertical="center" wrapText="1"/>
    </xf>
    <xf numFmtId="165" fontId="11" fillId="0" borderId="6" xfId="2" applyNumberFormat="1" applyFont="1" applyFill="1" applyBorder="1" applyAlignment="1">
      <alignment horizontal="right" vertical="center" wrapText="1"/>
    </xf>
    <xf numFmtId="49" fontId="8" fillId="0" borderId="6" xfId="2" applyNumberFormat="1" applyFont="1" applyBorder="1" applyAlignment="1">
      <alignment horizontal="center" wrapText="1"/>
    </xf>
    <xf numFmtId="0" fontId="8" fillId="0" borderId="6" xfId="2" applyFont="1" applyBorder="1" applyAlignment="1">
      <alignment wrapText="1"/>
    </xf>
    <xf numFmtId="49" fontId="8" fillId="0" borderId="6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165" fontId="15" fillId="0" borderId="0" xfId="2" applyNumberFormat="1" applyFont="1" applyFill="1" applyBorder="1" applyAlignment="1" applyProtection="1">
      <alignment horizontal="left"/>
      <protection locked="0"/>
    </xf>
    <xf numFmtId="165" fontId="16" fillId="0" borderId="4" xfId="2" applyNumberFormat="1" applyFont="1" applyBorder="1" applyAlignment="1">
      <alignment horizontal="right" vertical="center" wrapText="1"/>
    </xf>
    <xf numFmtId="10" fontId="16" fillId="0" borderId="6" xfId="2" applyNumberFormat="1" applyFont="1" applyBorder="1" applyAlignment="1">
      <alignment horizontal="right" vertical="center" wrapText="1"/>
    </xf>
    <xf numFmtId="4" fontId="15" fillId="0" borderId="0" xfId="2" applyNumberFormat="1" applyFont="1" applyFill="1" applyBorder="1" applyAlignment="1" applyProtection="1">
      <alignment horizontal="left"/>
      <protection locked="0"/>
    </xf>
    <xf numFmtId="0" fontId="19" fillId="0" borderId="0" xfId="2" applyFont="1" applyBorder="1" applyAlignment="1">
      <alignment horizontal="center" vertical="center" wrapText="1"/>
    </xf>
    <xf numFmtId="165" fontId="18" fillId="0" borderId="0" xfId="2" applyNumberFormat="1" applyFont="1" applyBorder="1" applyAlignment="1">
      <alignment horizontal="right" vertical="center" wrapText="1"/>
    </xf>
    <xf numFmtId="0" fontId="20" fillId="0" borderId="0" xfId="2" applyNumberFormat="1" applyFont="1" applyFill="1" applyBorder="1" applyAlignment="1" applyProtection="1">
      <alignment horizontal="left"/>
      <protection locked="0"/>
    </xf>
    <xf numFmtId="165" fontId="8" fillId="0" borderId="11" xfId="2" applyNumberFormat="1" applyFont="1" applyFill="1" applyBorder="1" applyAlignment="1">
      <alignment horizontal="right" vertical="center" wrapText="1"/>
    </xf>
    <xf numFmtId="165" fontId="16" fillId="0" borderId="6" xfId="2" applyNumberFormat="1" applyFont="1" applyBorder="1" applyAlignment="1"/>
    <xf numFmtId="0" fontId="22" fillId="2" borderId="10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6" xfId="1" applyFont="1" applyBorder="1"/>
    <xf numFmtId="4" fontId="4" fillId="0" borderId="6" xfId="1" applyNumberFormat="1" applyFont="1" applyBorder="1"/>
    <xf numFmtId="10" fontId="4" fillId="0" borderId="6" xfId="1" applyNumberFormat="1" applyFont="1" applyBorder="1"/>
    <xf numFmtId="0" fontId="6" fillId="0" borderId="9" xfId="1" applyFont="1" applyFill="1" applyBorder="1" applyAlignment="1">
      <alignment horizontal="center" vertical="center" wrapText="1"/>
    </xf>
    <xf numFmtId="0" fontId="3" fillId="0" borderId="9" xfId="1" applyFill="1" applyBorder="1" applyAlignment="1">
      <alignment horizontal="center" vertical="center" wrapText="1"/>
    </xf>
    <xf numFmtId="0" fontId="3" fillId="0" borderId="9" xfId="1" applyFill="1" applyBorder="1" applyAlignment="1">
      <alignment wrapText="1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0" borderId="3" xfId="1" applyBorder="1" applyAlignment="1">
      <alignment wrapText="1"/>
    </xf>
    <xf numFmtId="0" fontId="3" fillId="0" borderId="4" xfId="1" applyBorder="1" applyAlignment="1">
      <alignment wrapText="1"/>
    </xf>
    <xf numFmtId="0" fontId="16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16" fillId="0" borderId="2" xfId="2" applyFont="1" applyBorder="1" applyAlignment="1">
      <alignment horizontal="center"/>
    </xf>
    <xf numFmtId="0" fontId="16" fillId="0" borderId="4" xfId="2" applyFont="1" applyBorder="1" applyAlignment="1">
      <alignment horizontal="center"/>
    </xf>
    <xf numFmtId="49" fontId="18" fillId="0" borderId="6" xfId="2" applyNumberFormat="1" applyFont="1" applyFill="1" applyBorder="1" applyAlignment="1">
      <alignment horizontal="center" vertical="center" wrapText="1"/>
    </xf>
    <xf numFmtId="0" fontId="21" fillId="0" borderId="6" xfId="2" applyFont="1" applyBorder="1" applyAlignment="1"/>
  </cellXfs>
  <cellStyles count="12">
    <cellStyle name="Normalny" xfId="0" builtinId="0"/>
    <cellStyle name="Normalny 2" xfId="1"/>
    <cellStyle name="Normalny 2 2" xfId="2"/>
    <cellStyle name="Normalny 2 2 2" xfId="3"/>
    <cellStyle name="Normalny 3" xfId="4"/>
    <cellStyle name="Normalny 3 2" xfId="5"/>
    <cellStyle name="Normalny 4" xfId="6"/>
    <cellStyle name="Normalny 5" xfId="7"/>
    <cellStyle name="Normalny 5 2" xfId="8"/>
    <cellStyle name="Normalny 6" xfId="9"/>
    <cellStyle name="Normalny 7" xfId="10"/>
    <cellStyle name="Normalny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wykonanych dochodów za 2010 rok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rich>
      </c:tx>
      <c:layout>
        <c:manualLayout>
          <c:xMode val="edge"/>
          <c:yMode val="edge"/>
          <c:x val="0.26689067807410782"/>
          <c:y val="1.2368460247639304E-2"/>
        </c:manualLayout>
      </c:layout>
    </c:title>
    <c:plotArea>
      <c:layout>
        <c:manualLayout>
          <c:layoutTarget val="inner"/>
          <c:xMode val="edge"/>
          <c:yMode val="edge"/>
          <c:x val="8.4542937110903091E-2"/>
          <c:y val="3.2104551952841953E-2"/>
          <c:w val="0.90353294466568956"/>
          <c:h val="0.55750897603766036"/>
        </c:manualLayout>
      </c:layout>
      <c:barChart>
        <c:barDir val="col"/>
        <c:grouping val="clustered"/>
        <c:ser>
          <c:idx val="0"/>
          <c:order val="0"/>
          <c:cat>
            <c:strRef>
              <c:f>'Zał 1 dochody i wydatki ogolem'!$C$62:$C$77</c:f>
              <c:strCache>
                <c:ptCount val="16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Urzędy naczelnych organów władzy państwowej, kontroli i ochrony prawa oraz sądownictwa</c:v>
                </c:pt>
                <c:pt idx="7">
                  <c:v>Obrona narodowa</c:v>
                </c:pt>
                <c:pt idx="8">
                  <c:v>Bezpieczeństwo publiczne i ochrona przeciwpożarowa</c:v>
                </c:pt>
                <c:pt idx="9">
                  <c:v>Dochody od osób prawnych, osób fizycznych i od innych jednostek nieposiadających osobowości prawnej oraz wydatki związane z ich poborem</c:v>
                </c:pt>
                <c:pt idx="10">
                  <c:v>Obsługa długu publicznego</c:v>
                </c:pt>
                <c:pt idx="11">
                  <c:v>Różne rozliczenia</c:v>
                </c:pt>
                <c:pt idx="12">
                  <c:v>Oświata i wychowanie</c:v>
                </c:pt>
                <c:pt idx="13">
                  <c:v>Ochrona zdrowia</c:v>
                </c:pt>
                <c:pt idx="14">
                  <c:v>Pomoc społeczna</c:v>
                </c:pt>
                <c:pt idx="15">
                  <c:v>Pozostałe zadania w zakresie polityki społecznej</c:v>
                </c:pt>
              </c:strCache>
            </c:strRef>
          </c:cat>
          <c:val>
            <c:numRef>
              <c:f>'Zał 1 dochody i wydatki ogolem'!$D$62:$D$77</c:f>
              <c:numCache>
                <c:formatCode>#,##0.00</c:formatCode>
                <c:ptCount val="16"/>
                <c:pt idx="0">
                  <c:v>30140.49</c:v>
                </c:pt>
                <c:pt idx="1">
                  <c:v>167289.34</c:v>
                </c:pt>
                <c:pt idx="2">
                  <c:v>2037144.9</c:v>
                </c:pt>
                <c:pt idx="3">
                  <c:v>1163050.17</c:v>
                </c:pt>
                <c:pt idx="4">
                  <c:v>1528604.81</c:v>
                </c:pt>
                <c:pt idx="5">
                  <c:v>741402.69</c:v>
                </c:pt>
                <c:pt idx="6">
                  <c:v>18144.3</c:v>
                </c:pt>
                <c:pt idx="7">
                  <c:v>1999.94</c:v>
                </c:pt>
                <c:pt idx="8">
                  <c:v>5499187.6100000003</c:v>
                </c:pt>
                <c:pt idx="9">
                  <c:v>9145788.1999999993</c:v>
                </c:pt>
                <c:pt idx="10">
                  <c:v>0</c:v>
                </c:pt>
                <c:pt idx="11">
                  <c:v>44841956.210000001</c:v>
                </c:pt>
                <c:pt idx="12">
                  <c:v>1017459.56</c:v>
                </c:pt>
                <c:pt idx="13">
                  <c:v>2852195.2</c:v>
                </c:pt>
                <c:pt idx="14">
                  <c:v>2709022.77</c:v>
                </c:pt>
                <c:pt idx="15">
                  <c:v>3422739.92</c:v>
                </c:pt>
              </c:numCache>
            </c:numRef>
          </c:val>
        </c:ser>
        <c:axId val="44794624"/>
        <c:axId val="44796160"/>
      </c:barChart>
      <c:catAx>
        <c:axId val="44794624"/>
        <c:scaling>
          <c:orientation val="minMax"/>
        </c:scaling>
        <c:axPos val="b"/>
        <c:numFmt formatCode="General" sourceLinked="1"/>
        <c:tickLblPos val="nextTo"/>
        <c:spPr>
          <a:ln>
            <a:noFill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96160"/>
        <c:crosses val="autoZero"/>
        <c:lblAlgn val="ctr"/>
        <c:lblOffset val="100"/>
      </c:catAx>
      <c:valAx>
        <c:axId val="44796160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94624"/>
        <c:crosses val="autoZero"/>
        <c:crossBetween val="between"/>
        <c:majorUnit val="1500000"/>
      </c:valAx>
    </c:plotArea>
    <c:plotVisOnly val="1"/>
    <c:dispBlanksAs val="gap"/>
  </c:chart>
  <c:spPr>
    <a:ln w="15875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Struktura zrealizowanych wydatków za 2010 rok</a:t>
            </a:r>
          </a:p>
        </c:rich>
      </c:tx>
      <c:layout>
        <c:manualLayout>
          <c:xMode val="edge"/>
          <c:yMode val="edge"/>
          <c:x val="0.28421021519812006"/>
          <c:y val="2.5900806223923243E-2"/>
        </c:manualLayout>
      </c:layout>
    </c:title>
    <c:view3D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tx>
            <c:v>dddd</c:v>
          </c:tx>
          <c:cat>
            <c:strRef>
              <c:f>'Zał 1 dochody i wydatki ogolem'!$C$136:$C$153</c:f>
              <c:strCache>
                <c:ptCount val="18"/>
                <c:pt idx="0">
                  <c:v>Rolnictwo i łowiectwo</c:v>
                </c:pt>
                <c:pt idx="1">
                  <c:v>Leśnictwo</c:v>
                </c:pt>
                <c:pt idx="2">
                  <c:v>Transport i łączność</c:v>
                </c:pt>
                <c:pt idx="3">
                  <c:v>Gospodarka mieszkaniowa</c:v>
                </c:pt>
                <c:pt idx="4">
                  <c:v>Działalność usługowa</c:v>
                </c:pt>
                <c:pt idx="5">
                  <c:v>Administracja publiczna</c:v>
                </c:pt>
                <c:pt idx="6">
                  <c:v>Urzędy naczelnych organów władzy państwowej, kontroli i ochrony prawa oraz sądownictwa</c:v>
                </c:pt>
                <c:pt idx="7">
                  <c:v>Obrona narodowa</c:v>
                </c:pt>
                <c:pt idx="8">
                  <c:v>Bezpieczeństwo publiczne i ochrona przeciwpożarowa</c:v>
                </c:pt>
                <c:pt idx="9">
                  <c:v>Dochody od osób prawnych, osób fizycznych i od innych jednostek nieposiadających osobowości prawnej oraz wydatki związane z ich poborem</c:v>
                </c:pt>
                <c:pt idx="10">
                  <c:v>Obsługa długu publicznego</c:v>
                </c:pt>
                <c:pt idx="11">
                  <c:v>Różne rozliczenia</c:v>
                </c:pt>
                <c:pt idx="12">
                  <c:v>Oświata i wychowanie</c:v>
                </c:pt>
                <c:pt idx="13">
                  <c:v>Ochrona zdrowia</c:v>
                </c:pt>
                <c:pt idx="14">
                  <c:v>Pomoc społeczna</c:v>
                </c:pt>
                <c:pt idx="15">
                  <c:v>Pozostałe zadania w zakresie polityki społecznej</c:v>
                </c:pt>
                <c:pt idx="16">
                  <c:v>Edukacyjna opieka wychowawcza</c:v>
                </c:pt>
                <c:pt idx="17">
                  <c:v>Gospodarka komunalna i ochrona środowiska</c:v>
                </c:pt>
              </c:strCache>
            </c:strRef>
          </c:cat>
          <c:val>
            <c:numRef>
              <c:f>'Zał 1 dochody i wydatki ogolem'!$D$136:$D$153</c:f>
              <c:numCache>
                <c:formatCode>#,##0.00</c:formatCode>
                <c:ptCount val="18"/>
                <c:pt idx="0">
                  <c:v>109931</c:v>
                </c:pt>
                <c:pt idx="1">
                  <c:v>233114.34</c:v>
                </c:pt>
                <c:pt idx="2">
                  <c:v>20827379.850000001</c:v>
                </c:pt>
                <c:pt idx="3">
                  <c:v>86485.4</c:v>
                </c:pt>
                <c:pt idx="4">
                  <c:v>456769.84</c:v>
                </c:pt>
                <c:pt idx="5">
                  <c:v>7187335.2300000004</c:v>
                </c:pt>
                <c:pt idx="6">
                  <c:v>18144.3</c:v>
                </c:pt>
                <c:pt idx="7">
                  <c:v>1999.94</c:v>
                </c:pt>
                <c:pt idx="8">
                  <c:v>5816264.6699999999</c:v>
                </c:pt>
                <c:pt idx="9">
                  <c:v>0</c:v>
                </c:pt>
                <c:pt idx="10">
                  <c:v>1012166.46</c:v>
                </c:pt>
                <c:pt idx="11">
                  <c:v>0</c:v>
                </c:pt>
                <c:pt idx="12">
                  <c:v>29044723.32</c:v>
                </c:pt>
                <c:pt idx="13">
                  <c:v>2988238.46</c:v>
                </c:pt>
                <c:pt idx="14">
                  <c:v>7227843.1799999997</c:v>
                </c:pt>
                <c:pt idx="15">
                  <c:v>4970559.4000000004</c:v>
                </c:pt>
                <c:pt idx="16">
                  <c:v>5891640.2699999996</c:v>
                </c:pt>
                <c:pt idx="17">
                  <c:v>253768</c:v>
                </c:pt>
              </c:numCache>
            </c:numRef>
          </c:val>
        </c:ser>
        <c:shape val="cylinder"/>
        <c:axId val="44701952"/>
        <c:axId val="44707840"/>
        <c:axId val="0"/>
      </c:bar3DChart>
      <c:catAx>
        <c:axId val="4470195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07840"/>
        <c:crosses val="autoZero"/>
        <c:auto val="1"/>
        <c:lblAlgn val="ctr"/>
        <c:lblOffset val="100"/>
      </c:catAx>
      <c:valAx>
        <c:axId val="44707840"/>
        <c:scaling>
          <c:orientation val="minMax"/>
        </c:scaling>
        <c:axPos val="l"/>
        <c:majorGridlines/>
        <c:numFmt formatCode="#,##0.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01952"/>
        <c:crosses val="autoZero"/>
        <c:crossBetween val="between"/>
        <c:majorUnit val="1000000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400" b="1"/>
              <a:t>Planowane i wykonane dochody powiatu</a:t>
            </a:r>
            <a:r>
              <a:rPr lang="pl-PL" sz="1400" b="1" baseline="0"/>
              <a:t> za 2009 i 2010 rok</a:t>
            </a:r>
            <a:endParaRPr lang="pl-PL" sz="1400" b="1"/>
          </a:p>
        </c:rich>
      </c:tx>
      <c:layout>
        <c:manualLayout>
          <c:xMode val="edge"/>
          <c:yMode val="edge"/>
          <c:x val="0.23471223021582982"/>
          <c:y val="2.7863777089783985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753694581282318E-2"/>
          <c:y val="0.16071035954141297"/>
          <c:w val="0.88300492610838066"/>
          <c:h val="0.69879471924317782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766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(2)'!$C$15:$C$18</c:f>
              <c:strCache>
                <c:ptCount val="4"/>
                <c:pt idx="0">
                  <c:v>Planowane dochody - 2009 rok</c:v>
                </c:pt>
                <c:pt idx="1">
                  <c:v>Planowane dochody - 2010 rok</c:v>
                </c:pt>
                <c:pt idx="2">
                  <c:v>Wykonane dochody - 2009 rok</c:v>
                </c:pt>
                <c:pt idx="3">
                  <c:v>Wykonane dochody - 2010 rok</c:v>
                </c:pt>
              </c:strCache>
            </c:strRef>
          </c:cat>
          <c:val>
            <c:numRef>
              <c:f>'dochody porownanie (2)'!$D$15:$D$18</c:f>
              <c:numCache>
                <c:formatCode>#,##0.00</c:formatCode>
                <c:ptCount val="4"/>
                <c:pt idx="0">
                  <c:v>70614964</c:v>
                </c:pt>
                <c:pt idx="1">
                  <c:v>75148333</c:v>
                </c:pt>
                <c:pt idx="2">
                  <c:v>70530138.560000002</c:v>
                </c:pt>
                <c:pt idx="3">
                  <c:v>75997048.400000006</c:v>
                </c:pt>
              </c:numCache>
            </c:numRef>
          </c:val>
        </c:ser>
        <c:shape val="cylinder"/>
        <c:axId val="44758144"/>
        <c:axId val="44759680"/>
        <c:axId val="0"/>
      </c:bar3DChart>
      <c:catAx>
        <c:axId val="447581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59680"/>
        <c:crossesAt val="0"/>
        <c:auto val="1"/>
        <c:lblAlgn val="ctr"/>
        <c:lblOffset val="100"/>
        <c:tickLblSkip val="1"/>
        <c:tickMarkSkip val="1"/>
      </c:catAx>
      <c:valAx>
        <c:axId val="4475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4758144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644" r="0.75000000000000644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 sz="1600" b="1"/>
              <a:t>Planowane i wykonane wydatki powiatu</a:t>
            </a:r>
            <a:r>
              <a:rPr lang="pl-PL" sz="1600" b="1" baseline="0"/>
              <a:t> za 2009 i 2010 rok</a:t>
            </a:r>
            <a:endParaRPr lang="pl-PL" sz="1600" b="1"/>
          </a:p>
        </c:rich>
      </c:tx>
      <c:layout>
        <c:manualLayout>
          <c:xMode val="edge"/>
          <c:yMode val="edge"/>
          <c:x val="0.33728128532776436"/>
          <c:y val="2.9921261373262693E-2"/>
        </c:manualLayout>
      </c:layout>
    </c:title>
    <c:view3D>
      <c:hPercent val="58"/>
      <c:depthPercent val="100"/>
      <c:rAngAx val="1"/>
    </c:view3D>
    <c:floor>
      <c:spPr>
        <a:solidFill>
          <a:srgbClr val="FF6600"/>
        </a:solidFill>
        <a:ln w="3175">
          <a:solidFill>
            <a:srgbClr val="0000FF"/>
          </a:solidFill>
          <a:prstDash val="solid"/>
        </a:ln>
      </c:spPr>
    </c:floor>
    <c:side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sideWall>
    <c:backWall>
      <c:spPr>
        <a:gradFill rotWithShape="0">
          <a:gsLst>
            <a:gs pos="0">
              <a:srgbClr val="FFCC99"/>
            </a:gs>
            <a:gs pos="50000">
              <a:srgbClr val="FFCC99">
                <a:gamma/>
                <a:tint val="14118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FFCC99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7282137718748676E-2"/>
          <c:y val="0.16071036001905811"/>
          <c:w val="0.88300492610838088"/>
          <c:h val="0.69879471924317826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1.4981335709593561E-2"/>
                  <c:y val="-4.1426472308580632E-2"/>
                </c:manualLayout>
              </c:layout>
              <c:showVal val="1"/>
            </c:dLbl>
            <c:dLbl>
              <c:idx val="1"/>
              <c:layout>
                <c:manualLayout>
                  <c:x val="1.7397263738113587E-2"/>
                  <c:y val="-4.5396820613860932E-2"/>
                </c:manualLayout>
              </c:layout>
              <c:showVal val="1"/>
            </c:dLbl>
            <c:dLbl>
              <c:idx val="2"/>
              <c:layout>
                <c:manualLayout>
                  <c:x val="1.3980883648957779E-2"/>
                  <c:y val="-5.4908023395122733E-2"/>
                </c:manualLayout>
              </c:layout>
              <c:showVal val="1"/>
            </c:dLbl>
            <c:dLbl>
              <c:idx val="3"/>
              <c:layout>
                <c:manualLayout>
                  <c:x val="1.7790929753828524E-2"/>
                  <c:y val="-3.6582850846007285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pl-PL"/>
              </a:p>
            </c:txPr>
            <c:showVal val="1"/>
          </c:dLbls>
          <c:cat>
            <c:strRef>
              <c:f>'dochody porownanie (2)'!$C$57:$C$60</c:f>
              <c:strCache>
                <c:ptCount val="4"/>
                <c:pt idx="0">
                  <c:v>Planowane wydatki - 2009 rok</c:v>
                </c:pt>
                <c:pt idx="1">
                  <c:v>Planowane wydatki - 2010 rok</c:v>
                </c:pt>
                <c:pt idx="2">
                  <c:v>Wykonane wydatki - 2009 rok</c:v>
                </c:pt>
                <c:pt idx="3">
                  <c:v>Wykonane wydatki - 2010 rok</c:v>
                </c:pt>
              </c:strCache>
            </c:strRef>
          </c:cat>
          <c:val>
            <c:numRef>
              <c:f>'dochody porownanie (2)'!$D$57:$D$60</c:f>
              <c:numCache>
                <c:formatCode>#,##0.00</c:formatCode>
                <c:ptCount val="4"/>
                <c:pt idx="0">
                  <c:v>79483194</c:v>
                </c:pt>
                <c:pt idx="1">
                  <c:v>94921383</c:v>
                </c:pt>
                <c:pt idx="2">
                  <c:v>74940797.640000001</c:v>
                </c:pt>
                <c:pt idx="3">
                  <c:v>87086918.840000004</c:v>
                </c:pt>
              </c:numCache>
            </c:numRef>
          </c:val>
        </c:ser>
        <c:shape val="cylinder"/>
        <c:axId val="48159360"/>
        <c:axId val="48181632"/>
        <c:axId val="0"/>
      </c:bar3DChart>
      <c:catAx>
        <c:axId val="481593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8181632"/>
        <c:crossesAt val="0"/>
        <c:auto val="1"/>
        <c:lblAlgn val="ctr"/>
        <c:lblOffset val="100"/>
        <c:tickLblSkip val="1"/>
        <c:tickMarkSkip val="1"/>
      </c:catAx>
      <c:valAx>
        <c:axId val="481816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48159360"/>
        <c:crosses val="autoZero"/>
        <c:crossBetween val="between"/>
        <c:majorUnit val="5000000"/>
        <c:minorUnit val="600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000000000000666" r="0.750000000000006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866775"/>
          <a:ext cx="11049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76200</xdr:colOff>
      <xdr:row>82</xdr:row>
      <xdr:rowOff>19050</xdr:rowOff>
    </xdr:from>
    <xdr:to>
      <xdr:col>9</xdr:col>
      <xdr:colOff>1190625</xdr:colOff>
      <xdr:row>119</xdr:row>
      <xdr:rowOff>171450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1076325</xdr:colOff>
      <xdr:row>159</xdr:row>
      <xdr:rowOff>142875</xdr:rowOff>
    </xdr:from>
    <xdr:to>
      <xdr:col>9</xdr:col>
      <xdr:colOff>666750</xdr:colOff>
      <xdr:row>195</xdr:row>
      <xdr:rowOff>114300</xdr:rowOff>
    </xdr:to>
    <xdr:graphicFrame macro="">
      <xdr:nvGraphicFramePr>
        <xdr:cNvPr id="4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66675</xdr:colOff>
      <xdr:row>4</xdr:row>
      <xdr:rowOff>66675</xdr:rowOff>
    </xdr:from>
    <xdr:to>
      <xdr:col>2</xdr:col>
      <xdr:colOff>657225</xdr:colOff>
      <xdr:row>9</xdr:row>
      <xdr:rowOff>114300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075" y="866775"/>
          <a:ext cx="110490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76200</xdr:rowOff>
    </xdr:from>
    <xdr:to>
      <xdr:col>12</xdr:col>
      <xdr:colOff>523875</xdr:colOff>
      <xdr:row>52</xdr:row>
      <xdr:rowOff>142875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63</xdr:row>
      <xdr:rowOff>0</xdr:rowOff>
    </xdr:from>
    <xdr:to>
      <xdr:col>12</xdr:col>
      <xdr:colOff>381000</xdr:colOff>
      <xdr:row>93</xdr:row>
      <xdr:rowOff>156911</xdr:rowOff>
    </xdr:to>
    <xdr:graphicFrame macro="">
      <xdr:nvGraphicFramePr>
        <xdr:cNvPr id="3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267"/>
  <sheetViews>
    <sheetView view="pageBreakPreview" topLeftCell="A17" zoomScale="60" zoomScaleNormal="90" workbookViewId="0">
      <selection activeCell="C50" sqref="C50"/>
    </sheetView>
  </sheetViews>
  <sheetFormatPr defaultRowHeight="15.75"/>
  <cols>
    <col min="1" max="1" width="9.140625" style="1"/>
    <col min="2" max="2" width="7.7109375" style="1" customWidth="1"/>
    <col min="3" max="3" width="73.42578125" style="1" customWidth="1"/>
    <col min="4" max="4" width="19.42578125" style="1" customWidth="1"/>
    <col min="5" max="5" width="19.140625" style="1" customWidth="1"/>
    <col min="6" max="6" width="19.42578125" style="1" customWidth="1"/>
    <col min="7" max="7" width="17.7109375" style="1" customWidth="1"/>
    <col min="8" max="8" width="18" style="1" customWidth="1"/>
    <col min="9" max="9" width="19.140625" style="1" customWidth="1"/>
    <col min="10" max="10" width="20" style="1" customWidth="1"/>
    <col min="11" max="11" width="17.28515625" style="1" bestFit="1" customWidth="1"/>
    <col min="12" max="257" width="9.140625" style="1"/>
    <col min="258" max="258" width="7.7109375" style="1" customWidth="1"/>
    <col min="259" max="259" width="73.42578125" style="1" customWidth="1"/>
    <col min="260" max="260" width="19.42578125" style="1" customWidth="1"/>
    <col min="261" max="261" width="19.140625" style="1" customWidth="1"/>
    <col min="262" max="262" width="19.42578125" style="1" customWidth="1"/>
    <col min="263" max="263" width="17.7109375" style="1" customWidth="1"/>
    <col min="264" max="264" width="18" style="1" customWidth="1"/>
    <col min="265" max="265" width="19.140625" style="1" customWidth="1"/>
    <col min="266" max="266" width="20" style="1" customWidth="1"/>
    <col min="267" max="267" width="17.28515625" style="1" bestFit="1" customWidth="1"/>
    <col min="268" max="513" width="9.140625" style="1"/>
    <col min="514" max="514" width="7.7109375" style="1" customWidth="1"/>
    <col min="515" max="515" width="73.42578125" style="1" customWidth="1"/>
    <col min="516" max="516" width="19.42578125" style="1" customWidth="1"/>
    <col min="517" max="517" width="19.140625" style="1" customWidth="1"/>
    <col min="518" max="518" width="19.42578125" style="1" customWidth="1"/>
    <col min="519" max="519" width="17.7109375" style="1" customWidth="1"/>
    <col min="520" max="520" width="18" style="1" customWidth="1"/>
    <col min="521" max="521" width="19.140625" style="1" customWidth="1"/>
    <col min="522" max="522" width="20" style="1" customWidth="1"/>
    <col min="523" max="523" width="17.28515625" style="1" bestFit="1" customWidth="1"/>
    <col min="524" max="769" width="9.140625" style="1"/>
    <col min="770" max="770" width="7.7109375" style="1" customWidth="1"/>
    <col min="771" max="771" width="73.42578125" style="1" customWidth="1"/>
    <col min="772" max="772" width="19.42578125" style="1" customWidth="1"/>
    <col min="773" max="773" width="19.140625" style="1" customWidth="1"/>
    <col min="774" max="774" width="19.42578125" style="1" customWidth="1"/>
    <col min="775" max="775" width="17.7109375" style="1" customWidth="1"/>
    <col min="776" max="776" width="18" style="1" customWidth="1"/>
    <col min="777" max="777" width="19.140625" style="1" customWidth="1"/>
    <col min="778" max="778" width="20" style="1" customWidth="1"/>
    <col min="779" max="779" width="17.28515625" style="1" bestFit="1" customWidth="1"/>
    <col min="780" max="1025" width="9.140625" style="1"/>
    <col min="1026" max="1026" width="7.7109375" style="1" customWidth="1"/>
    <col min="1027" max="1027" width="73.42578125" style="1" customWidth="1"/>
    <col min="1028" max="1028" width="19.42578125" style="1" customWidth="1"/>
    <col min="1029" max="1029" width="19.140625" style="1" customWidth="1"/>
    <col min="1030" max="1030" width="19.42578125" style="1" customWidth="1"/>
    <col min="1031" max="1031" width="17.7109375" style="1" customWidth="1"/>
    <col min="1032" max="1032" width="18" style="1" customWidth="1"/>
    <col min="1033" max="1033" width="19.140625" style="1" customWidth="1"/>
    <col min="1034" max="1034" width="20" style="1" customWidth="1"/>
    <col min="1035" max="1035" width="17.28515625" style="1" bestFit="1" customWidth="1"/>
    <col min="1036" max="1281" width="9.140625" style="1"/>
    <col min="1282" max="1282" width="7.7109375" style="1" customWidth="1"/>
    <col min="1283" max="1283" width="73.42578125" style="1" customWidth="1"/>
    <col min="1284" max="1284" width="19.42578125" style="1" customWidth="1"/>
    <col min="1285" max="1285" width="19.140625" style="1" customWidth="1"/>
    <col min="1286" max="1286" width="19.42578125" style="1" customWidth="1"/>
    <col min="1287" max="1287" width="17.7109375" style="1" customWidth="1"/>
    <col min="1288" max="1288" width="18" style="1" customWidth="1"/>
    <col min="1289" max="1289" width="19.140625" style="1" customWidth="1"/>
    <col min="1290" max="1290" width="20" style="1" customWidth="1"/>
    <col min="1291" max="1291" width="17.28515625" style="1" bestFit="1" customWidth="1"/>
    <col min="1292" max="1537" width="9.140625" style="1"/>
    <col min="1538" max="1538" width="7.7109375" style="1" customWidth="1"/>
    <col min="1539" max="1539" width="73.42578125" style="1" customWidth="1"/>
    <col min="1540" max="1540" width="19.42578125" style="1" customWidth="1"/>
    <col min="1541" max="1541" width="19.140625" style="1" customWidth="1"/>
    <col min="1542" max="1542" width="19.42578125" style="1" customWidth="1"/>
    <col min="1543" max="1543" width="17.7109375" style="1" customWidth="1"/>
    <col min="1544" max="1544" width="18" style="1" customWidth="1"/>
    <col min="1545" max="1545" width="19.140625" style="1" customWidth="1"/>
    <col min="1546" max="1546" width="20" style="1" customWidth="1"/>
    <col min="1547" max="1547" width="17.28515625" style="1" bestFit="1" customWidth="1"/>
    <col min="1548" max="1793" width="9.140625" style="1"/>
    <col min="1794" max="1794" width="7.7109375" style="1" customWidth="1"/>
    <col min="1795" max="1795" width="73.42578125" style="1" customWidth="1"/>
    <col min="1796" max="1796" width="19.42578125" style="1" customWidth="1"/>
    <col min="1797" max="1797" width="19.140625" style="1" customWidth="1"/>
    <col min="1798" max="1798" width="19.42578125" style="1" customWidth="1"/>
    <col min="1799" max="1799" width="17.7109375" style="1" customWidth="1"/>
    <col min="1800" max="1800" width="18" style="1" customWidth="1"/>
    <col min="1801" max="1801" width="19.140625" style="1" customWidth="1"/>
    <col min="1802" max="1802" width="20" style="1" customWidth="1"/>
    <col min="1803" max="1803" width="17.28515625" style="1" bestFit="1" customWidth="1"/>
    <col min="1804" max="2049" width="9.140625" style="1"/>
    <col min="2050" max="2050" width="7.7109375" style="1" customWidth="1"/>
    <col min="2051" max="2051" width="73.42578125" style="1" customWidth="1"/>
    <col min="2052" max="2052" width="19.42578125" style="1" customWidth="1"/>
    <col min="2053" max="2053" width="19.140625" style="1" customWidth="1"/>
    <col min="2054" max="2054" width="19.42578125" style="1" customWidth="1"/>
    <col min="2055" max="2055" width="17.7109375" style="1" customWidth="1"/>
    <col min="2056" max="2056" width="18" style="1" customWidth="1"/>
    <col min="2057" max="2057" width="19.140625" style="1" customWidth="1"/>
    <col min="2058" max="2058" width="20" style="1" customWidth="1"/>
    <col min="2059" max="2059" width="17.28515625" style="1" bestFit="1" customWidth="1"/>
    <col min="2060" max="2305" width="9.140625" style="1"/>
    <col min="2306" max="2306" width="7.7109375" style="1" customWidth="1"/>
    <col min="2307" max="2307" width="73.42578125" style="1" customWidth="1"/>
    <col min="2308" max="2308" width="19.42578125" style="1" customWidth="1"/>
    <col min="2309" max="2309" width="19.140625" style="1" customWidth="1"/>
    <col min="2310" max="2310" width="19.42578125" style="1" customWidth="1"/>
    <col min="2311" max="2311" width="17.7109375" style="1" customWidth="1"/>
    <col min="2312" max="2312" width="18" style="1" customWidth="1"/>
    <col min="2313" max="2313" width="19.140625" style="1" customWidth="1"/>
    <col min="2314" max="2314" width="20" style="1" customWidth="1"/>
    <col min="2315" max="2315" width="17.28515625" style="1" bestFit="1" customWidth="1"/>
    <col min="2316" max="2561" width="9.140625" style="1"/>
    <col min="2562" max="2562" width="7.7109375" style="1" customWidth="1"/>
    <col min="2563" max="2563" width="73.42578125" style="1" customWidth="1"/>
    <col min="2564" max="2564" width="19.42578125" style="1" customWidth="1"/>
    <col min="2565" max="2565" width="19.140625" style="1" customWidth="1"/>
    <col min="2566" max="2566" width="19.42578125" style="1" customWidth="1"/>
    <col min="2567" max="2567" width="17.7109375" style="1" customWidth="1"/>
    <col min="2568" max="2568" width="18" style="1" customWidth="1"/>
    <col min="2569" max="2569" width="19.140625" style="1" customWidth="1"/>
    <col min="2570" max="2570" width="20" style="1" customWidth="1"/>
    <col min="2571" max="2571" width="17.28515625" style="1" bestFit="1" customWidth="1"/>
    <col min="2572" max="2817" width="9.140625" style="1"/>
    <col min="2818" max="2818" width="7.7109375" style="1" customWidth="1"/>
    <col min="2819" max="2819" width="73.42578125" style="1" customWidth="1"/>
    <col min="2820" max="2820" width="19.42578125" style="1" customWidth="1"/>
    <col min="2821" max="2821" width="19.140625" style="1" customWidth="1"/>
    <col min="2822" max="2822" width="19.42578125" style="1" customWidth="1"/>
    <col min="2823" max="2823" width="17.7109375" style="1" customWidth="1"/>
    <col min="2824" max="2824" width="18" style="1" customWidth="1"/>
    <col min="2825" max="2825" width="19.140625" style="1" customWidth="1"/>
    <col min="2826" max="2826" width="20" style="1" customWidth="1"/>
    <col min="2827" max="2827" width="17.28515625" style="1" bestFit="1" customWidth="1"/>
    <col min="2828" max="3073" width="9.140625" style="1"/>
    <col min="3074" max="3074" width="7.7109375" style="1" customWidth="1"/>
    <col min="3075" max="3075" width="73.42578125" style="1" customWidth="1"/>
    <col min="3076" max="3076" width="19.42578125" style="1" customWidth="1"/>
    <col min="3077" max="3077" width="19.140625" style="1" customWidth="1"/>
    <col min="3078" max="3078" width="19.42578125" style="1" customWidth="1"/>
    <col min="3079" max="3079" width="17.7109375" style="1" customWidth="1"/>
    <col min="3080" max="3080" width="18" style="1" customWidth="1"/>
    <col min="3081" max="3081" width="19.140625" style="1" customWidth="1"/>
    <col min="3082" max="3082" width="20" style="1" customWidth="1"/>
    <col min="3083" max="3083" width="17.28515625" style="1" bestFit="1" customWidth="1"/>
    <col min="3084" max="3329" width="9.140625" style="1"/>
    <col min="3330" max="3330" width="7.7109375" style="1" customWidth="1"/>
    <col min="3331" max="3331" width="73.42578125" style="1" customWidth="1"/>
    <col min="3332" max="3332" width="19.42578125" style="1" customWidth="1"/>
    <col min="3333" max="3333" width="19.140625" style="1" customWidth="1"/>
    <col min="3334" max="3334" width="19.42578125" style="1" customWidth="1"/>
    <col min="3335" max="3335" width="17.7109375" style="1" customWidth="1"/>
    <col min="3336" max="3336" width="18" style="1" customWidth="1"/>
    <col min="3337" max="3337" width="19.140625" style="1" customWidth="1"/>
    <col min="3338" max="3338" width="20" style="1" customWidth="1"/>
    <col min="3339" max="3339" width="17.28515625" style="1" bestFit="1" customWidth="1"/>
    <col min="3340" max="3585" width="9.140625" style="1"/>
    <col min="3586" max="3586" width="7.7109375" style="1" customWidth="1"/>
    <col min="3587" max="3587" width="73.42578125" style="1" customWidth="1"/>
    <col min="3588" max="3588" width="19.42578125" style="1" customWidth="1"/>
    <col min="3589" max="3589" width="19.140625" style="1" customWidth="1"/>
    <col min="3590" max="3590" width="19.42578125" style="1" customWidth="1"/>
    <col min="3591" max="3591" width="17.7109375" style="1" customWidth="1"/>
    <col min="3592" max="3592" width="18" style="1" customWidth="1"/>
    <col min="3593" max="3593" width="19.140625" style="1" customWidth="1"/>
    <col min="3594" max="3594" width="20" style="1" customWidth="1"/>
    <col min="3595" max="3595" width="17.28515625" style="1" bestFit="1" customWidth="1"/>
    <col min="3596" max="3841" width="9.140625" style="1"/>
    <col min="3842" max="3842" width="7.7109375" style="1" customWidth="1"/>
    <col min="3843" max="3843" width="73.42578125" style="1" customWidth="1"/>
    <col min="3844" max="3844" width="19.42578125" style="1" customWidth="1"/>
    <col min="3845" max="3845" width="19.140625" style="1" customWidth="1"/>
    <col min="3846" max="3846" width="19.42578125" style="1" customWidth="1"/>
    <col min="3847" max="3847" width="17.7109375" style="1" customWidth="1"/>
    <col min="3848" max="3848" width="18" style="1" customWidth="1"/>
    <col min="3849" max="3849" width="19.140625" style="1" customWidth="1"/>
    <col min="3850" max="3850" width="20" style="1" customWidth="1"/>
    <col min="3851" max="3851" width="17.28515625" style="1" bestFit="1" customWidth="1"/>
    <col min="3852" max="4097" width="9.140625" style="1"/>
    <col min="4098" max="4098" width="7.7109375" style="1" customWidth="1"/>
    <col min="4099" max="4099" width="73.42578125" style="1" customWidth="1"/>
    <col min="4100" max="4100" width="19.42578125" style="1" customWidth="1"/>
    <col min="4101" max="4101" width="19.140625" style="1" customWidth="1"/>
    <col min="4102" max="4102" width="19.42578125" style="1" customWidth="1"/>
    <col min="4103" max="4103" width="17.7109375" style="1" customWidth="1"/>
    <col min="4104" max="4104" width="18" style="1" customWidth="1"/>
    <col min="4105" max="4105" width="19.140625" style="1" customWidth="1"/>
    <col min="4106" max="4106" width="20" style="1" customWidth="1"/>
    <col min="4107" max="4107" width="17.28515625" style="1" bestFit="1" customWidth="1"/>
    <col min="4108" max="4353" width="9.140625" style="1"/>
    <col min="4354" max="4354" width="7.7109375" style="1" customWidth="1"/>
    <col min="4355" max="4355" width="73.42578125" style="1" customWidth="1"/>
    <col min="4356" max="4356" width="19.42578125" style="1" customWidth="1"/>
    <col min="4357" max="4357" width="19.140625" style="1" customWidth="1"/>
    <col min="4358" max="4358" width="19.42578125" style="1" customWidth="1"/>
    <col min="4359" max="4359" width="17.7109375" style="1" customWidth="1"/>
    <col min="4360" max="4360" width="18" style="1" customWidth="1"/>
    <col min="4361" max="4361" width="19.140625" style="1" customWidth="1"/>
    <col min="4362" max="4362" width="20" style="1" customWidth="1"/>
    <col min="4363" max="4363" width="17.28515625" style="1" bestFit="1" customWidth="1"/>
    <col min="4364" max="4609" width="9.140625" style="1"/>
    <col min="4610" max="4610" width="7.7109375" style="1" customWidth="1"/>
    <col min="4611" max="4611" width="73.42578125" style="1" customWidth="1"/>
    <col min="4612" max="4612" width="19.42578125" style="1" customWidth="1"/>
    <col min="4613" max="4613" width="19.140625" style="1" customWidth="1"/>
    <col min="4614" max="4614" width="19.42578125" style="1" customWidth="1"/>
    <col min="4615" max="4615" width="17.7109375" style="1" customWidth="1"/>
    <col min="4616" max="4616" width="18" style="1" customWidth="1"/>
    <col min="4617" max="4617" width="19.140625" style="1" customWidth="1"/>
    <col min="4618" max="4618" width="20" style="1" customWidth="1"/>
    <col min="4619" max="4619" width="17.28515625" style="1" bestFit="1" customWidth="1"/>
    <col min="4620" max="4865" width="9.140625" style="1"/>
    <col min="4866" max="4866" width="7.7109375" style="1" customWidth="1"/>
    <col min="4867" max="4867" width="73.42578125" style="1" customWidth="1"/>
    <col min="4868" max="4868" width="19.42578125" style="1" customWidth="1"/>
    <col min="4869" max="4869" width="19.140625" style="1" customWidth="1"/>
    <col min="4870" max="4870" width="19.42578125" style="1" customWidth="1"/>
    <col min="4871" max="4871" width="17.7109375" style="1" customWidth="1"/>
    <col min="4872" max="4872" width="18" style="1" customWidth="1"/>
    <col min="4873" max="4873" width="19.140625" style="1" customWidth="1"/>
    <col min="4874" max="4874" width="20" style="1" customWidth="1"/>
    <col min="4875" max="4875" width="17.28515625" style="1" bestFit="1" customWidth="1"/>
    <col min="4876" max="5121" width="9.140625" style="1"/>
    <col min="5122" max="5122" width="7.7109375" style="1" customWidth="1"/>
    <col min="5123" max="5123" width="73.42578125" style="1" customWidth="1"/>
    <col min="5124" max="5124" width="19.42578125" style="1" customWidth="1"/>
    <col min="5125" max="5125" width="19.140625" style="1" customWidth="1"/>
    <col min="5126" max="5126" width="19.42578125" style="1" customWidth="1"/>
    <col min="5127" max="5127" width="17.7109375" style="1" customWidth="1"/>
    <col min="5128" max="5128" width="18" style="1" customWidth="1"/>
    <col min="5129" max="5129" width="19.140625" style="1" customWidth="1"/>
    <col min="5130" max="5130" width="20" style="1" customWidth="1"/>
    <col min="5131" max="5131" width="17.28515625" style="1" bestFit="1" customWidth="1"/>
    <col min="5132" max="5377" width="9.140625" style="1"/>
    <col min="5378" max="5378" width="7.7109375" style="1" customWidth="1"/>
    <col min="5379" max="5379" width="73.42578125" style="1" customWidth="1"/>
    <col min="5380" max="5380" width="19.42578125" style="1" customWidth="1"/>
    <col min="5381" max="5381" width="19.140625" style="1" customWidth="1"/>
    <col min="5382" max="5382" width="19.42578125" style="1" customWidth="1"/>
    <col min="5383" max="5383" width="17.7109375" style="1" customWidth="1"/>
    <col min="5384" max="5384" width="18" style="1" customWidth="1"/>
    <col min="5385" max="5385" width="19.140625" style="1" customWidth="1"/>
    <col min="5386" max="5386" width="20" style="1" customWidth="1"/>
    <col min="5387" max="5387" width="17.28515625" style="1" bestFit="1" customWidth="1"/>
    <col min="5388" max="5633" width="9.140625" style="1"/>
    <col min="5634" max="5634" width="7.7109375" style="1" customWidth="1"/>
    <col min="5635" max="5635" width="73.42578125" style="1" customWidth="1"/>
    <col min="5636" max="5636" width="19.42578125" style="1" customWidth="1"/>
    <col min="5637" max="5637" width="19.140625" style="1" customWidth="1"/>
    <col min="5638" max="5638" width="19.42578125" style="1" customWidth="1"/>
    <col min="5639" max="5639" width="17.7109375" style="1" customWidth="1"/>
    <col min="5640" max="5640" width="18" style="1" customWidth="1"/>
    <col min="5641" max="5641" width="19.140625" style="1" customWidth="1"/>
    <col min="5642" max="5642" width="20" style="1" customWidth="1"/>
    <col min="5643" max="5643" width="17.28515625" style="1" bestFit="1" customWidth="1"/>
    <col min="5644" max="5889" width="9.140625" style="1"/>
    <col min="5890" max="5890" width="7.7109375" style="1" customWidth="1"/>
    <col min="5891" max="5891" width="73.42578125" style="1" customWidth="1"/>
    <col min="5892" max="5892" width="19.42578125" style="1" customWidth="1"/>
    <col min="5893" max="5893" width="19.140625" style="1" customWidth="1"/>
    <col min="5894" max="5894" width="19.42578125" style="1" customWidth="1"/>
    <col min="5895" max="5895" width="17.7109375" style="1" customWidth="1"/>
    <col min="5896" max="5896" width="18" style="1" customWidth="1"/>
    <col min="5897" max="5897" width="19.140625" style="1" customWidth="1"/>
    <col min="5898" max="5898" width="20" style="1" customWidth="1"/>
    <col min="5899" max="5899" width="17.28515625" style="1" bestFit="1" customWidth="1"/>
    <col min="5900" max="6145" width="9.140625" style="1"/>
    <col min="6146" max="6146" width="7.7109375" style="1" customWidth="1"/>
    <col min="6147" max="6147" width="73.42578125" style="1" customWidth="1"/>
    <col min="6148" max="6148" width="19.42578125" style="1" customWidth="1"/>
    <col min="6149" max="6149" width="19.140625" style="1" customWidth="1"/>
    <col min="6150" max="6150" width="19.42578125" style="1" customWidth="1"/>
    <col min="6151" max="6151" width="17.7109375" style="1" customWidth="1"/>
    <col min="6152" max="6152" width="18" style="1" customWidth="1"/>
    <col min="6153" max="6153" width="19.140625" style="1" customWidth="1"/>
    <col min="6154" max="6154" width="20" style="1" customWidth="1"/>
    <col min="6155" max="6155" width="17.28515625" style="1" bestFit="1" customWidth="1"/>
    <col min="6156" max="6401" width="9.140625" style="1"/>
    <col min="6402" max="6402" width="7.7109375" style="1" customWidth="1"/>
    <col min="6403" max="6403" width="73.42578125" style="1" customWidth="1"/>
    <col min="6404" max="6404" width="19.42578125" style="1" customWidth="1"/>
    <col min="6405" max="6405" width="19.140625" style="1" customWidth="1"/>
    <col min="6406" max="6406" width="19.42578125" style="1" customWidth="1"/>
    <col min="6407" max="6407" width="17.7109375" style="1" customWidth="1"/>
    <col min="6408" max="6408" width="18" style="1" customWidth="1"/>
    <col min="6409" max="6409" width="19.140625" style="1" customWidth="1"/>
    <col min="6410" max="6410" width="20" style="1" customWidth="1"/>
    <col min="6411" max="6411" width="17.28515625" style="1" bestFit="1" customWidth="1"/>
    <col min="6412" max="6657" width="9.140625" style="1"/>
    <col min="6658" max="6658" width="7.7109375" style="1" customWidth="1"/>
    <col min="6659" max="6659" width="73.42578125" style="1" customWidth="1"/>
    <col min="6660" max="6660" width="19.42578125" style="1" customWidth="1"/>
    <col min="6661" max="6661" width="19.140625" style="1" customWidth="1"/>
    <col min="6662" max="6662" width="19.42578125" style="1" customWidth="1"/>
    <col min="6663" max="6663" width="17.7109375" style="1" customWidth="1"/>
    <col min="6664" max="6664" width="18" style="1" customWidth="1"/>
    <col min="6665" max="6665" width="19.140625" style="1" customWidth="1"/>
    <col min="6666" max="6666" width="20" style="1" customWidth="1"/>
    <col min="6667" max="6667" width="17.28515625" style="1" bestFit="1" customWidth="1"/>
    <col min="6668" max="6913" width="9.140625" style="1"/>
    <col min="6914" max="6914" width="7.7109375" style="1" customWidth="1"/>
    <col min="6915" max="6915" width="73.42578125" style="1" customWidth="1"/>
    <col min="6916" max="6916" width="19.42578125" style="1" customWidth="1"/>
    <col min="6917" max="6917" width="19.140625" style="1" customWidth="1"/>
    <col min="6918" max="6918" width="19.42578125" style="1" customWidth="1"/>
    <col min="6919" max="6919" width="17.7109375" style="1" customWidth="1"/>
    <col min="6920" max="6920" width="18" style="1" customWidth="1"/>
    <col min="6921" max="6921" width="19.140625" style="1" customWidth="1"/>
    <col min="6922" max="6922" width="20" style="1" customWidth="1"/>
    <col min="6923" max="6923" width="17.28515625" style="1" bestFit="1" customWidth="1"/>
    <col min="6924" max="7169" width="9.140625" style="1"/>
    <col min="7170" max="7170" width="7.7109375" style="1" customWidth="1"/>
    <col min="7171" max="7171" width="73.42578125" style="1" customWidth="1"/>
    <col min="7172" max="7172" width="19.42578125" style="1" customWidth="1"/>
    <col min="7173" max="7173" width="19.140625" style="1" customWidth="1"/>
    <col min="7174" max="7174" width="19.42578125" style="1" customWidth="1"/>
    <col min="7175" max="7175" width="17.7109375" style="1" customWidth="1"/>
    <col min="7176" max="7176" width="18" style="1" customWidth="1"/>
    <col min="7177" max="7177" width="19.140625" style="1" customWidth="1"/>
    <col min="7178" max="7178" width="20" style="1" customWidth="1"/>
    <col min="7179" max="7179" width="17.28515625" style="1" bestFit="1" customWidth="1"/>
    <col min="7180" max="7425" width="9.140625" style="1"/>
    <col min="7426" max="7426" width="7.7109375" style="1" customWidth="1"/>
    <col min="7427" max="7427" width="73.42578125" style="1" customWidth="1"/>
    <col min="7428" max="7428" width="19.42578125" style="1" customWidth="1"/>
    <col min="7429" max="7429" width="19.140625" style="1" customWidth="1"/>
    <col min="7430" max="7430" width="19.42578125" style="1" customWidth="1"/>
    <col min="7431" max="7431" width="17.7109375" style="1" customWidth="1"/>
    <col min="7432" max="7432" width="18" style="1" customWidth="1"/>
    <col min="7433" max="7433" width="19.140625" style="1" customWidth="1"/>
    <col min="7434" max="7434" width="20" style="1" customWidth="1"/>
    <col min="7435" max="7435" width="17.28515625" style="1" bestFit="1" customWidth="1"/>
    <col min="7436" max="7681" width="9.140625" style="1"/>
    <col min="7682" max="7682" width="7.7109375" style="1" customWidth="1"/>
    <col min="7683" max="7683" width="73.42578125" style="1" customWidth="1"/>
    <col min="7684" max="7684" width="19.42578125" style="1" customWidth="1"/>
    <col min="7685" max="7685" width="19.140625" style="1" customWidth="1"/>
    <col min="7686" max="7686" width="19.42578125" style="1" customWidth="1"/>
    <col min="7687" max="7687" width="17.7109375" style="1" customWidth="1"/>
    <col min="7688" max="7688" width="18" style="1" customWidth="1"/>
    <col min="7689" max="7689" width="19.140625" style="1" customWidth="1"/>
    <col min="7690" max="7690" width="20" style="1" customWidth="1"/>
    <col min="7691" max="7691" width="17.28515625" style="1" bestFit="1" customWidth="1"/>
    <col min="7692" max="7937" width="9.140625" style="1"/>
    <col min="7938" max="7938" width="7.7109375" style="1" customWidth="1"/>
    <col min="7939" max="7939" width="73.42578125" style="1" customWidth="1"/>
    <col min="7940" max="7940" width="19.42578125" style="1" customWidth="1"/>
    <col min="7941" max="7941" width="19.140625" style="1" customWidth="1"/>
    <col min="7942" max="7942" width="19.42578125" style="1" customWidth="1"/>
    <col min="7943" max="7943" width="17.7109375" style="1" customWidth="1"/>
    <col min="7944" max="7944" width="18" style="1" customWidth="1"/>
    <col min="7945" max="7945" width="19.140625" style="1" customWidth="1"/>
    <col min="7946" max="7946" width="20" style="1" customWidth="1"/>
    <col min="7947" max="7947" width="17.28515625" style="1" bestFit="1" customWidth="1"/>
    <col min="7948" max="8193" width="9.140625" style="1"/>
    <col min="8194" max="8194" width="7.7109375" style="1" customWidth="1"/>
    <col min="8195" max="8195" width="73.42578125" style="1" customWidth="1"/>
    <col min="8196" max="8196" width="19.42578125" style="1" customWidth="1"/>
    <col min="8197" max="8197" width="19.140625" style="1" customWidth="1"/>
    <col min="8198" max="8198" width="19.42578125" style="1" customWidth="1"/>
    <col min="8199" max="8199" width="17.7109375" style="1" customWidth="1"/>
    <col min="8200" max="8200" width="18" style="1" customWidth="1"/>
    <col min="8201" max="8201" width="19.140625" style="1" customWidth="1"/>
    <col min="8202" max="8202" width="20" style="1" customWidth="1"/>
    <col min="8203" max="8203" width="17.28515625" style="1" bestFit="1" customWidth="1"/>
    <col min="8204" max="8449" width="9.140625" style="1"/>
    <col min="8450" max="8450" width="7.7109375" style="1" customWidth="1"/>
    <col min="8451" max="8451" width="73.42578125" style="1" customWidth="1"/>
    <col min="8452" max="8452" width="19.42578125" style="1" customWidth="1"/>
    <col min="8453" max="8453" width="19.140625" style="1" customWidth="1"/>
    <col min="8454" max="8454" width="19.42578125" style="1" customWidth="1"/>
    <col min="8455" max="8455" width="17.7109375" style="1" customWidth="1"/>
    <col min="8456" max="8456" width="18" style="1" customWidth="1"/>
    <col min="8457" max="8457" width="19.140625" style="1" customWidth="1"/>
    <col min="8458" max="8458" width="20" style="1" customWidth="1"/>
    <col min="8459" max="8459" width="17.28515625" style="1" bestFit="1" customWidth="1"/>
    <col min="8460" max="8705" width="9.140625" style="1"/>
    <col min="8706" max="8706" width="7.7109375" style="1" customWidth="1"/>
    <col min="8707" max="8707" width="73.42578125" style="1" customWidth="1"/>
    <col min="8708" max="8708" width="19.42578125" style="1" customWidth="1"/>
    <col min="8709" max="8709" width="19.140625" style="1" customWidth="1"/>
    <col min="8710" max="8710" width="19.42578125" style="1" customWidth="1"/>
    <col min="8711" max="8711" width="17.7109375" style="1" customWidth="1"/>
    <col min="8712" max="8712" width="18" style="1" customWidth="1"/>
    <col min="8713" max="8713" width="19.140625" style="1" customWidth="1"/>
    <col min="8714" max="8714" width="20" style="1" customWidth="1"/>
    <col min="8715" max="8715" width="17.28515625" style="1" bestFit="1" customWidth="1"/>
    <col min="8716" max="8961" width="9.140625" style="1"/>
    <col min="8962" max="8962" width="7.7109375" style="1" customWidth="1"/>
    <col min="8963" max="8963" width="73.42578125" style="1" customWidth="1"/>
    <col min="8964" max="8964" width="19.42578125" style="1" customWidth="1"/>
    <col min="8965" max="8965" width="19.140625" style="1" customWidth="1"/>
    <col min="8966" max="8966" width="19.42578125" style="1" customWidth="1"/>
    <col min="8967" max="8967" width="17.7109375" style="1" customWidth="1"/>
    <col min="8968" max="8968" width="18" style="1" customWidth="1"/>
    <col min="8969" max="8969" width="19.140625" style="1" customWidth="1"/>
    <col min="8970" max="8970" width="20" style="1" customWidth="1"/>
    <col min="8971" max="8971" width="17.28515625" style="1" bestFit="1" customWidth="1"/>
    <col min="8972" max="9217" width="9.140625" style="1"/>
    <col min="9218" max="9218" width="7.7109375" style="1" customWidth="1"/>
    <col min="9219" max="9219" width="73.42578125" style="1" customWidth="1"/>
    <col min="9220" max="9220" width="19.42578125" style="1" customWidth="1"/>
    <col min="9221" max="9221" width="19.140625" style="1" customWidth="1"/>
    <col min="9222" max="9222" width="19.42578125" style="1" customWidth="1"/>
    <col min="9223" max="9223" width="17.7109375" style="1" customWidth="1"/>
    <col min="9224" max="9224" width="18" style="1" customWidth="1"/>
    <col min="9225" max="9225" width="19.140625" style="1" customWidth="1"/>
    <col min="9226" max="9226" width="20" style="1" customWidth="1"/>
    <col min="9227" max="9227" width="17.28515625" style="1" bestFit="1" customWidth="1"/>
    <col min="9228" max="9473" width="9.140625" style="1"/>
    <col min="9474" max="9474" width="7.7109375" style="1" customWidth="1"/>
    <col min="9475" max="9475" width="73.42578125" style="1" customWidth="1"/>
    <col min="9476" max="9476" width="19.42578125" style="1" customWidth="1"/>
    <col min="9477" max="9477" width="19.140625" style="1" customWidth="1"/>
    <col min="9478" max="9478" width="19.42578125" style="1" customWidth="1"/>
    <col min="9479" max="9479" width="17.7109375" style="1" customWidth="1"/>
    <col min="9480" max="9480" width="18" style="1" customWidth="1"/>
    <col min="9481" max="9481" width="19.140625" style="1" customWidth="1"/>
    <col min="9482" max="9482" width="20" style="1" customWidth="1"/>
    <col min="9483" max="9483" width="17.28515625" style="1" bestFit="1" customWidth="1"/>
    <col min="9484" max="9729" width="9.140625" style="1"/>
    <col min="9730" max="9730" width="7.7109375" style="1" customWidth="1"/>
    <col min="9731" max="9731" width="73.42578125" style="1" customWidth="1"/>
    <col min="9732" max="9732" width="19.42578125" style="1" customWidth="1"/>
    <col min="9733" max="9733" width="19.140625" style="1" customWidth="1"/>
    <col min="9734" max="9734" width="19.42578125" style="1" customWidth="1"/>
    <col min="9735" max="9735" width="17.7109375" style="1" customWidth="1"/>
    <col min="9736" max="9736" width="18" style="1" customWidth="1"/>
    <col min="9737" max="9737" width="19.140625" style="1" customWidth="1"/>
    <col min="9738" max="9738" width="20" style="1" customWidth="1"/>
    <col min="9739" max="9739" width="17.28515625" style="1" bestFit="1" customWidth="1"/>
    <col min="9740" max="9985" width="9.140625" style="1"/>
    <col min="9986" max="9986" width="7.7109375" style="1" customWidth="1"/>
    <col min="9987" max="9987" width="73.42578125" style="1" customWidth="1"/>
    <col min="9988" max="9988" width="19.42578125" style="1" customWidth="1"/>
    <col min="9989" max="9989" width="19.140625" style="1" customWidth="1"/>
    <col min="9990" max="9990" width="19.42578125" style="1" customWidth="1"/>
    <col min="9991" max="9991" width="17.7109375" style="1" customWidth="1"/>
    <col min="9992" max="9992" width="18" style="1" customWidth="1"/>
    <col min="9993" max="9993" width="19.140625" style="1" customWidth="1"/>
    <col min="9994" max="9994" width="20" style="1" customWidth="1"/>
    <col min="9995" max="9995" width="17.28515625" style="1" bestFit="1" customWidth="1"/>
    <col min="9996" max="10241" width="9.140625" style="1"/>
    <col min="10242" max="10242" width="7.7109375" style="1" customWidth="1"/>
    <col min="10243" max="10243" width="73.42578125" style="1" customWidth="1"/>
    <col min="10244" max="10244" width="19.42578125" style="1" customWidth="1"/>
    <col min="10245" max="10245" width="19.140625" style="1" customWidth="1"/>
    <col min="10246" max="10246" width="19.42578125" style="1" customWidth="1"/>
    <col min="10247" max="10247" width="17.7109375" style="1" customWidth="1"/>
    <col min="10248" max="10248" width="18" style="1" customWidth="1"/>
    <col min="10249" max="10249" width="19.140625" style="1" customWidth="1"/>
    <col min="10250" max="10250" width="20" style="1" customWidth="1"/>
    <col min="10251" max="10251" width="17.28515625" style="1" bestFit="1" customWidth="1"/>
    <col min="10252" max="10497" width="9.140625" style="1"/>
    <col min="10498" max="10498" width="7.7109375" style="1" customWidth="1"/>
    <col min="10499" max="10499" width="73.42578125" style="1" customWidth="1"/>
    <col min="10500" max="10500" width="19.42578125" style="1" customWidth="1"/>
    <col min="10501" max="10501" width="19.140625" style="1" customWidth="1"/>
    <col min="10502" max="10502" width="19.42578125" style="1" customWidth="1"/>
    <col min="10503" max="10503" width="17.7109375" style="1" customWidth="1"/>
    <col min="10504" max="10504" width="18" style="1" customWidth="1"/>
    <col min="10505" max="10505" width="19.140625" style="1" customWidth="1"/>
    <col min="10506" max="10506" width="20" style="1" customWidth="1"/>
    <col min="10507" max="10507" width="17.28515625" style="1" bestFit="1" customWidth="1"/>
    <col min="10508" max="10753" width="9.140625" style="1"/>
    <col min="10754" max="10754" width="7.7109375" style="1" customWidth="1"/>
    <col min="10755" max="10755" width="73.42578125" style="1" customWidth="1"/>
    <col min="10756" max="10756" width="19.42578125" style="1" customWidth="1"/>
    <col min="10757" max="10757" width="19.140625" style="1" customWidth="1"/>
    <col min="10758" max="10758" width="19.42578125" style="1" customWidth="1"/>
    <col min="10759" max="10759" width="17.7109375" style="1" customWidth="1"/>
    <col min="10760" max="10760" width="18" style="1" customWidth="1"/>
    <col min="10761" max="10761" width="19.140625" style="1" customWidth="1"/>
    <col min="10762" max="10762" width="20" style="1" customWidth="1"/>
    <col min="10763" max="10763" width="17.28515625" style="1" bestFit="1" customWidth="1"/>
    <col min="10764" max="11009" width="9.140625" style="1"/>
    <col min="11010" max="11010" width="7.7109375" style="1" customWidth="1"/>
    <col min="11011" max="11011" width="73.42578125" style="1" customWidth="1"/>
    <col min="11012" max="11012" width="19.42578125" style="1" customWidth="1"/>
    <col min="11013" max="11013" width="19.140625" style="1" customWidth="1"/>
    <col min="11014" max="11014" width="19.42578125" style="1" customWidth="1"/>
    <col min="11015" max="11015" width="17.7109375" style="1" customWidth="1"/>
    <col min="11016" max="11016" width="18" style="1" customWidth="1"/>
    <col min="11017" max="11017" width="19.140625" style="1" customWidth="1"/>
    <col min="11018" max="11018" width="20" style="1" customWidth="1"/>
    <col min="11019" max="11019" width="17.28515625" style="1" bestFit="1" customWidth="1"/>
    <col min="11020" max="11265" width="9.140625" style="1"/>
    <col min="11266" max="11266" width="7.7109375" style="1" customWidth="1"/>
    <col min="11267" max="11267" width="73.42578125" style="1" customWidth="1"/>
    <col min="11268" max="11268" width="19.42578125" style="1" customWidth="1"/>
    <col min="11269" max="11269" width="19.140625" style="1" customWidth="1"/>
    <col min="11270" max="11270" width="19.42578125" style="1" customWidth="1"/>
    <col min="11271" max="11271" width="17.7109375" style="1" customWidth="1"/>
    <col min="11272" max="11272" width="18" style="1" customWidth="1"/>
    <col min="11273" max="11273" width="19.140625" style="1" customWidth="1"/>
    <col min="11274" max="11274" width="20" style="1" customWidth="1"/>
    <col min="11275" max="11275" width="17.28515625" style="1" bestFit="1" customWidth="1"/>
    <col min="11276" max="11521" width="9.140625" style="1"/>
    <col min="11522" max="11522" width="7.7109375" style="1" customWidth="1"/>
    <col min="11523" max="11523" width="73.42578125" style="1" customWidth="1"/>
    <col min="11524" max="11524" width="19.42578125" style="1" customWidth="1"/>
    <col min="11525" max="11525" width="19.140625" style="1" customWidth="1"/>
    <col min="11526" max="11526" width="19.42578125" style="1" customWidth="1"/>
    <col min="11527" max="11527" width="17.7109375" style="1" customWidth="1"/>
    <col min="11528" max="11528" width="18" style="1" customWidth="1"/>
    <col min="11529" max="11529" width="19.140625" style="1" customWidth="1"/>
    <col min="11530" max="11530" width="20" style="1" customWidth="1"/>
    <col min="11531" max="11531" width="17.28515625" style="1" bestFit="1" customWidth="1"/>
    <col min="11532" max="11777" width="9.140625" style="1"/>
    <col min="11778" max="11778" width="7.7109375" style="1" customWidth="1"/>
    <col min="11779" max="11779" width="73.42578125" style="1" customWidth="1"/>
    <col min="11780" max="11780" width="19.42578125" style="1" customWidth="1"/>
    <col min="11781" max="11781" width="19.140625" style="1" customWidth="1"/>
    <col min="11782" max="11782" width="19.42578125" style="1" customWidth="1"/>
    <col min="11783" max="11783" width="17.7109375" style="1" customWidth="1"/>
    <col min="11784" max="11784" width="18" style="1" customWidth="1"/>
    <col min="11785" max="11785" width="19.140625" style="1" customWidth="1"/>
    <col min="11786" max="11786" width="20" style="1" customWidth="1"/>
    <col min="11787" max="11787" width="17.28515625" style="1" bestFit="1" customWidth="1"/>
    <col min="11788" max="12033" width="9.140625" style="1"/>
    <col min="12034" max="12034" width="7.7109375" style="1" customWidth="1"/>
    <col min="12035" max="12035" width="73.42578125" style="1" customWidth="1"/>
    <col min="12036" max="12036" width="19.42578125" style="1" customWidth="1"/>
    <col min="12037" max="12037" width="19.140625" style="1" customWidth="1"/>
    <col min="12038" max="12038" width="19.42578125" style="1" customWidth="1"/>
    <col min="12039" max="12039" width="17.7109375" style="1" customWidth="1"/>
    <col min="12040" max="12040" width="18" style="1" customWidth="1"/>
    <col min="12041" max="12041" width="19.140625" style="1" customWidth="1"/>
    <col min="12042" max="12042" width="20" style="1" customWidth="1"/>
    <col min="12043" max="12043" width="17.28515625" style="1" bestFit="1" customWidth="1"/>
    <col min="12044" max="12289" width="9.140625" style="1"/>
    <col min="12290" max="12290" width="7.7109375" style="1" customWidth="1"/>
    <col min="12291" max="12291" width="73.42578125" style="1" customWidth="1"/>
    <col min="12292" max="12292" width="19.42578125" style="1" customWidth="1"/>
    <col min="12293" max="12293" width="19.140625" style="1" customWidth="1"/>
    <col min="12294" max="12294" width="19.42578125" style="1" customWidth="1"/>
    <col min="12295" max="12295" width="17.7109375" style="1" customWidth="1"/>
    <col min="12296" max="12296" width="18" style="1" customWidth="1"/>
    <col min="12297" max="12297" width="19.140625" style="1" customWidth="1"/>
    <col min="12298" max="12298" width="20" style="1" customWidth="1"/>
    <col min="12299" max="12299" width="17.28515625" style="1" bestFit="1" customWidth="1"/>
    <col min="12300" max="12545" width="9.140625" style="1"/>
    <col min="12546" max="12546" width="7.7109375" style="1" customWidth="1"/>
    <col min="12547" max="12547" width="73.42578125" style="1" customWidth="1"/>
    <col min="12548" max="12548" width="19.42578125" style="1" customWidth="1"/>
    <col min="12549" max="12549" width="19.140625" style="1" customWidth="1"/>
    <col min="12550" max="12550" width="19.42578125" style="1" customWidth="1"/>
    <col min="12551" max="12551" width="17.7109375" style="1" customWidth="1"/>
    <col min="12552" max="12552" width="18" style="1" customWidth="1"/>
    <col min="12553" max="12553" width="19.140625" style="1" customWidth="1"/>
    <col min="12554" max="12554" width="20" style="1" customWidth="1"/>
    <col min="12555" max="12555" width="17.28515625" style="1" bestFit="1" customWidth="1"/>
    <col min="12556" max="12801" width="9.140625" style="1"/>
    <col min="12802" max="12802" width="7.7109375" style="1" customWidth="1"/>
    <col min="12803" max="12803" width="73.42578125" style="1" customWidth="1"/>
    <col min="12804" max="12804" width="19.42578125" style="1" customWidth="1"/>
    <col min="12805" max="12805" width="19.140625" style="1" customWidth="1"/>
    <col min="12806" max="12806" width="19.42578125" style="1" customWidth="1"/>
    <col min="12807" max="12807" width="17.7109375" style="1" customWidth="1"/>
    <col min="12808" max="12808" width="18" style="1" customWidth="1"/>
    <col min="12809" max="12809" width="19.140625" style="1" customWidth="1"/>
    <col min="12810" max="12810" width="20" style="1" customWidth="1"/>
    <col min="12811" max="12811" width="17.28515625" style="1" bestFit="1" customWidth="1"/>
    <col min="12812" max="13057" width="9.140625" style="1"/>
    <col min="13058" max="13058" width="7.7109375" style="1" customWidth="1"/>
    <col min="13059" max="13059" width="73.42578125" style="1" customWidth="1"/>
    <col min="13060" max="13060" width="19.42578125" style="1" customWidth="1"/>
    <col min="13061" max="13061" width="19.140625" style="1" customWidth="1"/>
    <col min="13062" max="13062" width="19.42578125" style="1" customWidth="1"/>
    <col min="13063" max="13063" width="17.7109375" style="1" customWidth="1"/>
    <col min="13064" max="13064" width="18" style="1" customWidth="1"/>
    <col min="13065" max="13065" width="19.140625" style="1" customWidth="1"/>
    <col min="13066" max="13066" width="20" style="1" customWidth="1"/>
    <col min="13067" max="13067" width="17.28515625" style="1" bestFit="1" customWidth="1"/>
    <col min="13068" max="13313" width="9.140625" style="1"/>
    <col min="13314" max="13314" width="7.7109375" style="1" customWidth="1"/>
    <col min="13315" max="13315" width="73.42578125" style="1" customWidth="1"/>
    <col min="13316" max="13316" width="19.42578125" style="1" customWidth="1"/>
    <col min="13317" max="13317" width="19.140625" style="1" customWidth="1"/>
    <col min="13318" max="13318" width="19.42578125" style="1" customWidth="1"/>
    <col min="13319" max="13319" width="17.7109375" style="1" customWidth="1"/>
    <col min="13320" max="13320" width="18" style="1" customWidth="1"/>
    <col min="13321" max="13321" width="19.140625" style="1" customWidth="1"/>
    <col min="13322" max="13322" width="20" style="1" customWidth="1"/>
    <col min="13323" max="13323" width="17.28515625" style="1" bestFit="1" customWidth="1"/>
    <col min="13324" max="13569" width="9.140625" style="1"/>
    <col min="13570" max="13570" width="7.7109375" style="1" customWidth="1"/>
    <col min="13571" max="13571" width="73.42578125" style="1" customWidth="1"/>
    <col min="13572" max="13572" width="19.42578125" style="1" customWidth="1"/>
    <col min="13573" max="13573" width="19.140625" style="1" customWidth="1"/>
    <col min="13574" max="13574" width="19.42578125" style="1" customWidth="1"/>
    <col min="13575" max="13575" width="17.7109375" style="1" customWidth="1"/>
    <col min="13576" max="13576" width="18" style="1" customWidth="1"/>
    <col min="13577" max="13577" width="19.140625" style="1" customWidth="1"/>
    <col min="13578" max="13578" width="20" style="1" customWidth="1"/>
    <col min="13579" max="13579" width="17.28515625" style="1" bestFit="1" customWidth="1"/>
    <col min="13580" max="13825" width="9.140625" style="1"/>
    <col min="13826" max="13826" width="7.7109375" style="1" customWidth="1"/>
    <col min="13827" max="13827" width="73.42578125" style="1" customWidth="1"/>
    <col min="13828" max="13828" width="19.42578125" style="1" customWidth="1"/>
    <col min="13829" max="13829" width="19.140625" style="1" customWidth="1"/>
    <col min="13830" max="13830" width="19.42578125" style="1" customWidth="1"/>
    <col min="13831" max="13831" width="17.7109375" style="1" customWidth="1"/>
    <col min="13832" max="13832" width="18" style="1" customWidth="1"/>
    <col min="13833" max="13833" width="19.140625" style="1" customWidth="1"/>
    <col min="13834" max="13834" width="20" style="1" customWidth="1"/>
    <col min="13835" max="13835" width="17.28515625" style="1" bestFit="1" customWidth="1"/>
    <col min="13836" max="14081" width="9.140625" style="1"/>
    <col min="14082" max="14082" width="7.7109375" style="1" customWidth="1"/>
    <col min="14083" max="14083" width="73.42578125" style="1" customWidth="1"/>
    <col min="14084" max="14084" width="19.42578125" style="1" customWidth="1"/>
    <col min="14085" max="14085" width="19.140625" style="1" customWidth="1"/>
    <col min="14086" max="14086" width="19.42578125" style="1" customWidth="1"/>
    <col min="14087" max="14087" width="17.7109375" style="1" customWidth="1"/>
    <col min="14088" max="14088" width="18" style="1" customWidth="1"/>
    <col min="14089" max="14089" width="19.140625" style="1" customWidth="1"/>
    <col min="14090" max="14090" width="20" style="1" customWidth="1"/>
    <col min="14091" max="14091" width="17.28515625" style="1" bestFit="1" customWidth="1"/>
    <col min="14092" max="14337" width="9.140625" style="1"/>
    <col min="14338" max="14338" width="7.7109375" style="1" customWidth="1"/>
    <col min="14339" max="14339" width="73.42578125" style="1" customWidth="1"/>
    <col min="14340" max="14340" width="19.42578125" style="1" customWidth="1"/>
    <col min="14341" max="14341" width="19.140625" style="1" customWidth="1"/>
    <col min="14342" max="14342" width="19.42578125" style="1" customWidth="1"/>
    <col min="14343" max="14343" width="17.7109375" style="1" customWidth="1"/>
    <col min="14344" max="14344" width="18" style="1" customWidth="1"/>
    <col min="14345" max="14345" width="19.140625" style="1" customWidth="1"/>
    <col min="14346" max="14346" width="20" style="1" customWidth="1"/>
    <col min="14347" max="14347" width="17.28515625" style="1" bestFit="1" customWidth="1"/>
    <col min="14348" max="14593" width="9.140625" style="1"/>
    <col min="14594" max="14594" width="7.7109375" style="1" customWidth="1"/>
    <col min="14595" max="14595" width="73.42578125" style="1" customWidth="1"/>
    <col min="14596" max="14596" width="19.42578125" style="1" customWidth="1"/>
    <col min="14597" max="14597" width="19.140625" style="1" customWidth="1"/>
    <col min="14598" max="14598" width="19.42578125" style="1" customWidth="1"/>
    <col min="14599" max="14599" width="17.7109375" style="1" customWidth="1"/>
    <col min="14600" max="14600" width="18" style="1" customWidth="1"/>
    <col min="14601" max="14601" width="19.140625" style="1" customWidth="1"/>
    <col min="14602" max="14602" width="20" style="1" customWidth="1"/>
    <col min="14603" max="14603" width="17.28515625" style="1" bestFit="1" customWidth="1"/>
    <col min="14604" max="14849" width="9.140625" style="1"/>
    <col min="14850" max="14850" width="7.7109375" style="1" customWidth="1"/>
    <col min="14851" max="14851" width="73.42578125" style="1" customWidth="1"/>
    <col min="14852" max="14852" width="19.42578125" style="1" customWidth="1"/>
    <col min="14853" max="14853" width="19.140625" style="1" customWidth="1"/>
    <col min="14854" max="14854" width="19.42578125" style="1" customWidth="1"/>
    <col min="14855" max="14855" width="17.7109375" style="1" customWidth="1"/>
    <col min="14856" max="14856" width="18" style="1" customWidth="1"/>
    <col min="14857" max="14857" width="19.140625" style="1" customWidth="1"/>
    <col min="14858" max="14858" width="20" style="1" customWidth="1"/>
    <col min="14859" max="14859" width="17.28515625" style="1" bestFit="1" customWidth="1"/>
    <col min="14860" max="15105" width="9.140625" style="1"/>
    <col min="15106" max="15106" width="7.7109375" style="1" customWidth="1"/>
    <col min="15107" max="15107" width="73.42578125" style="1" customWidth="1"/>
    <col min="15108" max="15108" width="19.42578125" style="1" customWidth="1"/>
    <col min="15109" max="15109" width="19.140625" style="1" customWidth="1"/>
    <col min="15110" max="15110" width="19.42578125" style="1" customWidth="1"/>
    <col min="15111" max="15111" width="17.7109375" style="1" customWidth="1"/>
    <col min="15112" max="15112" width="18" style="1" customWidth="1"/>
    <col min="15113" max="15113" width="19.140625" style="1" customWidth="1"/>
    <col min="15114" max="15114" width="20" style="1" customWidth="1"/>
    <col min="15115" max="15115" width="17.28515625" style="1" bestFit="1" customWidth="1"/>
    <col min="15116" max="15361" width="9.140625" style="1"/>
    <col min="15362" max="15362" width="7.7109375" style="1" customWidth="1"/>
    <col min="15363" max="15363" width="73.42578125" style="1" customWidth="1"/>
    <col min="15364" max="15364" width="19.42578125" style="1" customWidth="1"/>
    <col min="15365" max="15365" width="19.140625" style="1" customWidth="1"/>
    <col min="15366" max="15366" width="19.42578125" style="1" customWidth="1"/>
    <col min="15367" max="15367" width="17.7109375" style="1" customWidth="1"/>
    <col min="15368" max="15368" width="18" style="1" customWidth="1"/>
    <col min="15369" max="15369" width="19.140625" style="1" customWidth="1"/>
    <col min="15370" max="15370" width="20" style="1" customWidth="1"/>
    <col min="15371" max="15371" width="17.28515625" style="1" bestFit="1" customWidth="1"/>
    <col min="15372" max="15617" width="9.140625" style="1"/>
    <col min="15618" max="15618" width="7.7109375" style="1" customWidth="1"/>
    <col min="15619" max="15619" width="73.42578125" style="1" customWidth="1"/>
    <col min="15620" max="15620" width="19.42578125" style="1" customWidth="1"/>
    <col min="15621" max="15621" width="19.140625" style="1" customWidth="1"/>
    <col min="15622" max="15622" width="19.42578125" style="1" customWidth="1"/>
    <col min="15623" max="15623" width="17.7109375" style="1" customWidth="1"/>
    <col min="15624" max="15624" width="18" style="1" customWidth="1"/>
    <col min="15625" max="15625" width="19.140625" style="1" customWidth="1"/>
    <col min="15626" max="15626" width="20" style="1" customWidth="1"/>
    <col min="15627" max="15627" width="17.28515625" style="1" bestFit="1" customWidth="1"/>
    <col min="15628" max="15873" width="9.140625" style="1"/>
    <col min="15874" max="15874" width="7.7109375" style="1" customWidth="1"/>
    <col min="15875" max="15875" width="73.42578125" style="1" customWidth="1"/>
    <col min="15876" max="15876" width="19.42578125" style="1" customWidth="1"/>
    <col min="15877" max="15877" width="19.140625" style="1" customWidth="1"/>
    <col min="15878" max="15878" width="19.42578125" style="1" customWidth="1"/>
    <col min="15879" max="15879" width="17.7109375" style="1" customWidth="1"/>
    <col min="15880" max="15880" width="18" style="1" customWidth="1"/>
    <col min="15881" max="15881" width="19.140625" style="1" customWidth="1"/>
    <col min="15882" max="15882" width="20" style="1" customWidth="1"/>
    <col min="15883" max="15883" width="17.28515625" style="1" bestFit="1" customWidth="1"/>
    <col min="15884" max="16129" width="9.140625" style="1"/>
    <col min="16130" max="16130" width="7.7109375" style="1" customWidth="1"/>
    <col min="16131" max="16131" width="73.42578125" style="1" customWidth="1"/>
    <col min="16132" max="16132" width="19.42578125" style="1" customWidth="1"/>
    <col min="16133" max="16133" width="19.140625" style="1" customWidth="1"/>
    <col min="16134" max="16134" width="19.42578125" style="1" customWidth="1"/>
    <col min="16135" max="16135" width="17.7109375" style="1" customWidth="1"/>
    <col min="16136" max="16136" width="18" style="1" customWidth="1"/>
    <col min="16137" max="16137" width="19.140625" style="1" customWidth="1"/>
    <col min="16138" max="16138" width="20" style="1" customWidth="1"/>
    <col min="16139" max="16139" width="17.28515625" style="1" bestFit="1" customWidth="1"/>
    <col min="16140" max="16384" width="9.140625" style="1"/>
  </cols>
  <sheetData>
    <row r="3" spans="2:16">
      <c r="P3" s="2"/>
    </row>
    <row r="4" spans="2:16">
      <c r="J4" s="1" t="s">
        <v>0</v>
      </c>
      <c r="P4" s="2"/>
    </row>
    <row r="5" spans="2:16">
      <c r="J5" s="1" t="s">
        <v>44</v>
      </c>
      <c r="P5" s="2"/>
    </row>
    <row r="6" spans="2:16">
      <c r="J6" s="1" t="s">
        <v>45</v>
      </c>
      <c r="P6" s="3"/>
    </row>
    <row r="7" spans="2:16" ht="18.75">
      <c r="C7" s="4" t="s">
        <v>1</v>
      </c>
      <c r="J7" s="1" t="s">
        <v>46</v>
      </c>
    </row>
    <row r="8" spans="2:16" ht="15.75" customHeight="1">
      <c r="C8" s="4"/>
    </row>
    <row r="9" spans="2:16" ht="30.75" customHeight="1">
      <c r="B9" s="86" t="s">
        <v>47</v>
      </c>
      <c r="C9" s="87"/>
      <c r="D9" s="87"/>
      <c r="E9" s="87"/>
      <c r="F9" s="87"/>
      <c r="G9" s="87"/>
      <c r="H9" s="87"/>
      <c r="I9" s="88"/>
      <c r="J9" s="88"/>
      <c r="K9" s="88"/>
    </row>
    <row r="10" spans="2:16" ht="18.75">
      <c r="C10" s="4"/>
    </row>
    <row r="11" spans="2:16">
      <c r="K11" s="5" t="s">
        <v>2</v>
      </c>
    </row>
    <row r="12" spans="2:16" ht="24.75" customHeight="1">
      <c r="B12" s="89" t="s">
        <v>3</v>
      </c>
      <c r="C12" s="89" t="s">
        <v>4</v>
      </c>
      <c r="D12" s="92" t="s">
        <v>5</v>
      </c>
      <c r="E12" s="93"/>
      <c r="F12" s="93"/>
      <c r="G12" s="94"/>
      <c r="H12" s="92" t="s">
        <v>6</v>
      </c>
      <c r="I12" s="95"/>
      <c r="J12" s="95"/>
      <c r="K12" s="96"/>
    </row>
    <row r="13" spans="2:16" ht="38.25" customHeight="1">
      <c r="B13" s="90"/>
      <c r="C13" s="91"/>
      <c r="D13" s="6" t="s">
        <v>7</v>
      </c>
      <c r="E13" s="7" t="s">
        <v>8</v>
      </c>
      <c r="F13" s="7" t="s">
        <v>9</v>
      </c>
      <c r="G13" s="6" t="s">
        <v>10</v>
      </c>
      <c r="H13" s="6" t="s">
        <v>7</v>
      </c>
      <c r="I13" s="7" t="s">
        <v>8</v>
      </c>
      <c r="J13" s="7" t="s">
        <v>9</v>
      </c>
      <c r="K13" s="6" t="s">
        <v>10</v>
      </c>
    </row>
    <row r="14" spans="2:16">
      <c r="B14" s="8" t="s">
        <v>11</v>
      </c>
      <c r="C14" s="9" t="s">
        <v>12</v>
      </c>
      <c r="D14" s="10">
        <v>30500</v>
      </c>
      <c r="E14" s="10">
        <v>30500</v>
      </c>
      <c r="F14" s="10">
        <v>30140.49</v>
      </c>
      <c r="G14" s="11">
        <f>+F14/E14</f>
        <v>0.98821278688524594</v>
      </c>
      <c r="H14" s="10">
        <v>30000</v>
      </c>
      <c r="I14" s="10">
        <v>110000</v>
      </c>
      <c r="J14" s="10">
        <v>109931</v>
      </c>
      <c r="K14" s="11">
        <f>+J14/I14</f>
        <v>0.9993727272727273</v>
      </c>
    </row>
    <row r="15" spans="2:16">
      <c r="B15" s="12" t="s">
        <v>13</v>
      </c>
      <c r="C15" s="13" t="s">
        <v>14</v>
      </c>
      <c r="D15" s="10">
        <v>164314</v>
      </c>
      <c r="E15" s="10">
        <v>167290</v>
      </c>
      <c r="F15" s="10">
        <v>167289.34</v>
      </c>
      <c r="G15" s="11">
        <f t="shared" ref="G15:G34" si="0">+F15/E15</f>
        <v>0.99999605475521547</v>
      </c>
      <c r="H15" s="10">
        <v>232264</v>
      </c>
      <c r="I15" s="10">
        <v>235240</v>
      </c>
      <c r="J15" s="10">
        <v>233114.34</v>
      </c>
      <c r="K15" s="11">
        <f t="shared" ref="K15:K34" si="1">+J15/I15</f>
        <v>0.99096386668933856</v>
      </c>
    </row>
    <row r="16" spans="2:16">
      <c r="B16" s="12" t="s">
        <v>15</v>
      </c>
      <c r="C16" s="13" t="s">
        <v>16</v>
      </c>
      <c r="D16" s="10">
        <v>1006000</v>
      </c>
      <c r="E16" s="10">
        <v>2108616</v>
      </c>
      <c r="F16" s="10">
        <v>2037144.9</v>
      </c>
      <c r="G16" s="11">
        <f t="shared" si="0"/>
        <v>0.96610520834518943</v>
      </c>
      <c r="H16" s="10">
        <v>22022100</v>
      </c>
      <c r="I16" s="10">
        <v>21448600</v>
      </c>
      <c r="J16" s="10">
        <v>20827379.850000001</v>
      </c>
      <c r="K16" s="11">
        <f t="shared" si="1"/>
        <v>0.9710367972734818</v>
      </c>
    </row>
    <row r="17" spans="2:11">
      <c r="B17" s="12" t="s">
        <v>17</v>
      </c>
      <c r="C17" s="13" t="s">
        <v>18</v>
      </c>
      <c r="D17" s="10">
        <v>945350</v>
      </c>
      <c r="E17" s="10">
        <v>1127754</v>
      </c>
      <c r="F17" s="10">
        <v>1163050.17</v>
      </c>
      <c r="G17" s="11">
        <f t="shared" si="0"/>
        <v>1.0312977564256034</v>
      </c>
      <c r="H17" s="10">
        <v>119500</v>
      </c>
      <c r="I17" s="10">
        <v>119500</v>
      </c>
      <c r="J17" s="10">
        <v>86485.4</v>
      </c>
      <c r="K17" s="11">
        <f t="shared" si="1"/>
        <v>0.72372719665271956</v>
      </c>
    </row>
    <row r="18" spans="2:11">
      <c r="B18" s="12" t="s">
        <v>19</v>
      </c>
      <c r="C18" s="13" t="s">
        <v>20</v>
      </c>
      <c r="D18" s="10">
        <v>455550</v>
      </c>
      <c r="E18" s="10">
        <v>456878</v>
      </c>
      <c r="F18" s="10">
        <v>1528604.81</v>
      </c>
      <c r="G18" s="11">
        <f t="shared" si="0"/>
        <v>3.3457614724280882</v>
      </c>
      <c r="H18" s="10">
        <v>455400</v>
      </c>
      <c r="I18" s="10">
        <v>456778</v>
      </c>
      <c r="J18" s="10">
        <v>456769.84</v>
      </c>
      <c r="K18" s="11">
        <f t="shared" si="1"/>
        <v>0.99998213574208916</v>
      </c>
    </row>
    <row r="19" spans="2:11">
      <c r="B19" s="12" t="s">
        <v>21</v>
      </c>
      <c r="C19" s="13" t="s">
        <v>22</v>
      </c>
      <c r="D19" s="10">
        <v>585700</v>
      </c>
      <c r="E19" s="10">
        <v>748650</v>
      </c>
      <c r="F19" s="10">
        <v>741402.69</v>
      </c>
      <c r="G19" s="11">
        <f t="shared" si="0"/>
        <v>0.99031949509116401</v>
      </c>
      <c r="H19" s="10">
        <v>7773800</v>
      </c>
      <c r="I19" s="10">
        <v>8101709</v>
      </c>
      <c r="J19" s="10">
        <v>7187335.2300000004</v>
      </c>
      <c r="K19" s="11">
        <f t="shared" si="1"/>
        <v>0.88713816183721239</v>
      </c>
    </row>
    <row r="20" spans="2:11" ht="42.75" customHeight="1">
      <c r="B20" s="12" t="s">
        <v>41</v>
      </c>
      <c r="C20" s="13" t="s">
        <v>42</v>
      </c>
      <c r="D20" s="10">
        <v>0</v>
      </c>
      <c r="E20" s="10">
        <v>23223</v>
      </c>
      <c r="F20" s="10">
        <v>18144.3</v>
      </c>
      <c r="G20" s="11">
        <f t="shared" si="0"/>
        <v>0.78130732463506003</v>
      </c>
      <c r="H20" s="10">
        <v>0</v>
      </c>
      <c r="I20" s="10">
        <v>23223</v>
      </c>
      <c r="J20" s="10">
        <v>18144.3</v>
      </c>
      <c r="K20" s="11">
        <f t="shared" si="1"/>
        <v>0.78130732463506003</v>
      </c>
    </row>
    <row r="21" spans="2:11">
      <c r="B21" s="12" t="s">
        <v>23</v>
      </c>
      <c r="C21" s="13" t="s">
        <v>24</v>
      </c>
      <c r="D21" s="10">
        <v>2000</v>
      </c>
      <c r="E21" s="10">
        <v>2000</v>
      </c>
      <c r="F21" s="10">
        <v>1999.94</v>
      </c>
      <c r="G21" s="11">
        <f t="shared" si="0"/>
        <v>0.99997000000000003</v>
      </c>
      <c r="H21" s="10">
        <v>2000</v>
      </c>
      <c r="I21" s="10">
        <v>2000</v>
      </c>
      <c r="J21" s="10">
        <v>1999.94</v>
      </c>
      <c r="K21" s="11">
        <f t="shared" si="1"/>
        <v>0.99997000000000003</v>
      </c>
    </row>
    <row r="22" spans="2:11" ht="19.5" customHeight="1">
      <c r="B22" s="14">
        <v>754</v>
      </c>
      <c r="C22" s="13" t="s">
        <v>25</v>
      </c>
      <c r="D22" s="10">
        <v>5160910</v>
      </c>
      <c r="E22" s="10">
        <v>5498944</v>
      </c>
      <c r="F22" s="10">
        <v>5499187.6100000003</v>
      </c>
      <c r="G22" s="11">
        <f t="shared" si="0"/>
        <v>1.0000443012331095</v>
      </c>
      <c r="H22" s="10">
        <v>5401200</v>
      </c>
      <c r="I22" s="10">
        <v>5840355</v>
      </c>
      <c r="J22" s="10">
        <v>5816264.6699999999</v>
      </c>
      <c r="K22" s="11">
        <f t="shared" si="1"/>
        <v>0.99587519423048765</v>
      </c>
    </row>
    <row r="23" spans="2:11" ht="31.5">
      <c r="B23" s="12" t="s">
        <v>26</v>
      </c>
      <c r="C23" s="13" t="s">
        <v>27</v>
      </c>
      <c r="D23" s="10">
        <v>8678786</v>
      </c>
      <c r="E23" s="10">
        <v>8170275</v>
      </c>
      <c r="F23" s="10">
        <v>9145788.1999999993</v>
      </c>
      <c r="G23" s="11">
        <f t="shared" si="0"/>
        <v>1.1193978415659203</v>
      </c>
      <c r="H23" s="10">
        <v>0</v>
      </c>
      <c r="I23" s="10">
        <v>0</v>
      </c>
      <c r="J23" s="10">
        <v>0</v>
      </c>
      <c r="K23" s="11">
        <v>0</v>
      </c>
    </row>
    <row r="24" spans="2:11">
      <c r="B24" s="14">
        <v>757</v>
      </c>
      <c r="C24" s="13" t="s">
        <v>28</v>
      </c>
      <c r="D24" s="10">
        <v>0</v>
      </c>
      <c r="E24" s="10">
        <v>0</v>
      </c>
      <c r="F24" s="10">
        <v>0</v>
      </c>
      <c r="G24" s="11"/>
      <c r="H24" s="10">
        <v>2250000</v>
      </c>
      <c r="I24" s="10">
        <v>1500000</v>
      </c>
      <c r="J24" s="10">
        <v>1012166.46</v>
      </c>
      <c r="K24" s="11">
        <f t="shared" si="1"/>
        <v>0.67477763999999996</v>
      </c>
    </row>
    <row r="25" spans="2:11">
      <c r="B25" s="14">
        <v>758</v>
      </c>
      <c r="C25" s="13" t="s">
        <v>29</v>
      </c>
      <c r="D25" s="10">
        <v>44481497</v>
      </c>
      <c r="E25" s="10">
        <v>44827695</v>
      </c>
      <c r="F25" s="10">
        <v>44841956.210000001</v>
      </c>
      <c r="G25" s="11">
        <f t="shared" si="0"/>
        <v>1.0003181339125289</v>
      </c>
      <c r="H25" s="10">
        <v>463114</v>
      </c>
      <c r="I25" s="10">
        <v>172912</v>
      </c>
      <c r="J25" s="10">
        <v>0</v>
      </c>
      <c r="K25" s="11">
        <f t="shared" si="1"/>
        <v>0</v>
      </c>
    </row>
    <row r="26" spans="2:11">
      <c r="B26" s="14">
        <v>801</v>
      </c>
      <c r="C26" s="13" t="s">
        <v>30</v>
      </c>
      <c r="D26" s="10">
        <v>104200</v>
      </c>
      <c r="E26" s="10">
        <v>1728817</v>
      </c>
      <c r="F26" s="10">
        <v>1017459.56</v>
      </c>
      <c r="G26" s="11">
        <f t="shared" si="0"/>
        <v>0.58852935851510024</v>
      </c>
      <c r="H26" s="10">
        <v>30942455</v>
      </c>
      <c r="I26" s="10">
        <v>33041737</v>
      </c>
      <c r="J26" s="10">
        <v>29044723.32</v>
      </c>
      <c r="K26" s="11">
        <f t="shared" si="1"/>
        <v>0.87903136932540804</v>
      </c>
    </row>
    <row r="27" spans="2:11">
      <c r="B27" s="14">
        <v>851</v>
      </c>
      <c r="C27" s="13" t="s">
        <v>31</v>
      </c>
      <c r="D27" s="10">
        <v>2747400</v>
      </c>
      <c r="E27" s="10">
        <v>2852196</v>
      </c>
      <c r="F27" s="10">
        <v>2852195.2</v>
      </c>
      <c r="G27" s="11">
        <f t="shared" si="0"/>
        <v>0.99999971951436728</v>
      </c>
      <c r="H27" s="10">
        <v>2922400</v>
      </c>
      <c r="I27" s="10">
        <v>3027196</v>
      </c>
      <c r="J27" s="10">
        <v>2988238.46</v>
      </c>
      <c r="K27" s="11">
        <f t="shared" si="1"/>
        <v>0.98713081676904968</v>
      </c>
    </row>
    <row r="28" spans="2:11">
      <c r="B28" s="14">
        <v>852</v>
      </c>
      <c r="C28" s="13" t="s">
        <v>32</v>
      </c>
      <c r="D28" s="10">
        <v>2606770</v>
      </c>
      <c r="E28" s="10">
        <v>2676004</v>
      </c>
      <c r="F28" s="10">
        <v>2709022.77</v>
      </c>
      <c r="G28" s="11">
        <f t="shared" si="0"/>
        <v>1.0123388343216229</v>
      </c>
      <c r="H28" s="10">
        <v>7609000</v>
      </c>
      <c r="I28" s="10">
        <v>7587607</v>
      </c>
      <c r="J28" s="10">
        <v>7227843.1799999997</v>
      </c>
      <c r="K28" s="11">
        <f t="shared" si="1"/>
        <v>0.95258533817051938</v>
      </c>
    </row>
    <row r="29" spans="2:11">
      <c r="B29" s="14">
        <v>853</v>
      </c>
      <c r="C29" s="13" t="s">
        <v>33</v>
      </c>
      <c r="D29" s="10">
        <v>1344023</v>
      </c>
      <c r="E29" s="10">
        <v>3952483</v>
      </c>
      <c r="F29" s="10">
        <v>3422739.92</v>
      </c>
      <c r="G29" s="11">
        <f t="shared" si="0"/>
        <v>0.86597207881729032</v>
      </c>
      <c r="H29" s="10">
        <v>3273932</v>
      </c>
      <c r="I29" s="10">
        <v>5885591</v>
      </c>
      <c r="J29" s="10">
        <v>4970559.4000000004</v>
      </c>
      <c r="K29" s="11">
        <f t="shared" si="1"/>
        <v>0.84453020945560109</v>
      </c>
    </row>
    <row r="30" spans="2:11">
      <c r="B30" s="14">
        <v>854</v>
      </c>
      <c r="C30" s="13" t="s">
        <v>34</v>
      </c>
      <c r="D30" s="10">
        <v>237000</v>
      </c>
      <c r="E30" s="10">
        <v>300471</v>
      </c>
      <c r="F30" s="10">
        <v>303329.44</v>
      </c>
      <c r="G30" s="11">
        <f t="shared" si="0"/>
        <v>1.0095131976130809</v>
      </c>
      <c r="H30" s="10">
        <v>5790185</v>
      </c>
      <c r="I30" s="10">
        <v>5959885</v>
      </c>
      <c r="J30" s="10">
        <v>5891640.2699999996</v>
      </c>
      <c r="K30" s="11">
        <f t="shared" si="1"/>
        <v>0.9885493210019991</v>
      </c>
    </row>
    <row r="31" spans="2:11">
      <c r="B31" s="14">
        <v>900</v>
      </c>
      <c r="C31" s="13" t="s">
        <v>35</v>
      </c>
      <c r="D31" s="10">
        <v>0</v>
      </c>
      <c r="E31" s="10">
        <v>476400</v>
      </c>
      <c r="F31" s="10">
        <v>517455.85</v>
      </c>
      <c r="G31" s="11">
        <f t="shared" si="0"/>
        <v>1.0861793660789252</v>
      </c>
      <c r="H31" s="10">
        <v>0</v>
      </c>
      <c r="I31" s="10">
        <v>396400</v>
      </c>
      <c r="J31" s="10">
        <v>253768</v>
      </c>
      <c r="K31" s="11">
        <f t="shared" si="1"/>
        <v>0.64018163471241174</v>
      </c>
    </row>
    <row r="32" spans="2:11">
      <c r="B32" s="14">
        <v>921</v>
      </c>
      <c r="C32" s="13" t="s">
        <v>36</v>
      </c>
      <c r="D32" s="10">
        <v>0</v>
      </c>
      <c r="E32" s="10">
        <v>137</v>
      </c>
      <c r="F32" s="10">
        <v>137</v>
      </c>
      <c r="G32" s="11">
        <f t="shared" si="0"/>
        <v>1</v>
      </c>
      <c r="H32" s="10">
        <v>320000</v>
      </c>
      <c r="I32" s="10">
        <v>320000</v>
      </c>
      <c r="J32" s="10">
        <v>318214.2</v>
      </c>
      <c r="K32" s="11">
        <f t="shared" si="1"/>
        <v>0.99441937499999999</v>
      </c>
    </row>
    <row r="33" spans="2:12">
      <c r="B33" s="15">
        <v>926</v>
      </c>
      <c r="C33" s="16" t="s">
        <v>37</v>
      </c>
      <c r="D33" s="10">
        <v>0</v>
      </c>
      <c r="E33" s="10">
        <v>0</v>
      </c>
      <c r="F33" s="10">
        <v>0</v>
      </c>
      <c r="G33" s="11">
        <v>0</v>
      </c>
      <c r="H33" s="10">
        <v>642650</v>
      </c>
      <c r="I33" s="10">
        <v>692650</v>
      </c>
      <c r="J33" s="10">
        <v>642340.98</v>
      </c>
      <c r="K33" s="11">
        <f t="shared" si="1"/>
        <v>0.92736732837652491</v>
      </c>
    </row>
    <row r="34" spans="2:12" ht="24" customHeight="1">
      <c r="B34" s="17"/>
      <c r="C34" s="18" t="s">
        <v>38</v>
      </c>
      <c r="D34" s="19">
        <f>SUM(D14:D33)</f>
        <v>68550000</v>
      </c>
      <c r="E34" s="19">
        <f>SUM(E14:E33)</f>
        <v>75148333</v>
      </c>
      <c r="F34" s="19">
        <f>SUM(F14:F33)</f>
        <v>75997048.399999991</v>
      </c>
      <c r="G34" s="20">
        <f t="shared" si="0"/>
        <v>1.0112938686211441</v>
      </c>
      <c r="H34" s="21">
        <f>SUM(H14:H33)</f>
        <v>90250000</v>
      </c>
      <c r="I34" s="21">
        <f>SUM(I14:I33)</f>
        <v>94921383</v>
      </c>
      <c r="J34" s="21">
        <f>SUM(J14:J33)</f>
        <v>87086918.840000018</v>
      </c>
      <c r="K34" s="20">
        <f t="shared" si="1"/>
        <v>0.91746365347415992</v>
      </c>
      <c r="L34" s="22"/>
    </row>
    <row r="35" spans="2:12">
      <c r="H35" s="23"/>
    </row>
    <row r="36" spans="2:12">
      <c r="B36" s="1" t="s">
        <v>39</v>
      </c>
      <c r="D36" s="24">
        <f>+E34</f>
        <v>75148333</v>
      </c>
      <c r="H36" s="22"/>
    </row>
    <row r="37" spans="2:12">
      <c r="B37" s="1" t="s">
        <v>40</v>
      </c>
      <c r="D37" s="24">
        <f>+I34</f>
        <v>94921383</v>
      </c>
      <c r="E37" s="25"/>
    </row>
    <row r="38" spans="2:12" ht="18" customHeight="1">
      <c r="B38" s="1" t="s">
        <v>48</v>
      </c>
      <c r="D38" s="26">
        <f>+D36-D37</f>
        <v>-19773050</v>
      </c>
    </row>
    <row r="39" spans="2:12" ht="19.5" customHeight="1">
      <c r="D39" s="24"/>
    </row>
    <row r="40" spans="2:12" ht="20.25" customHeight="1">
      <c r="B40" s="1" t="s">
        <v>49</v>
      </c>
      <c r="D40" s="24">
        <f>+F34</f>
        <v>75997048.399999991</v>
      </c>
    </row>
    <row r="41" spans="2:12">
      <c r="B41" s="1" t="s">
        <v>50</v>
      </c>
      <c r="D41" s="24">
        <f>+J34</f>
        <v>87086918.840000018</v>
      </c>
    </row>
    <row r="42" spans="2:12">
      <c r="B42" s="1" t="s">
        <v>51</v>
      </c>
      <c r="D42" s="26">
        <f>+D40-D41</f>
        <v>-11089870.440000027</v>
      </c>
    </row>
    <row r="62" spans="2:4">
      <c r="B62" s="8" t="s">
        <v>11</v>
      </c>
      <c r="C62" s="9" t="s">
        <v>12</v>
      </c>
      <c r="D62" s="10">
        <v>30140.49</v>
      </c>
    </row>
    <row r="63" spans="2:4">
      <c r="B63" s="12" t="s">
        <v>13</v>
      </c>
      <c r="C63" s="13" t="s">
        <v>14</v>
      </c>
      <c r="D63" s="10">
        <v>167289.34</v>
      </c>
    </row>
    <row r="64" spans="2:4">
      <c r="B64" s="12" t="s">
        <v>15</v>
      </c>
      <c r="C64" s="13" t="s">
        <v>16</v>
      </c>
      <c r="D64" s="10">
        <v>2037144.9</v>
      </c>
    </row>
    <row r="65" spans="2:4">
      <c r="B65" s="12" t="s">
        <v>17</v>
      </c>
      <c r="C65" s="13" t="s">
        <v>18</v>
      </c>
      <c r="D65" s="10">
        <v>1163050.17</v>
      </c>
    </row>
    <row r="66" spans="2:4">
      <c r="B66" s="12" t="s">
        <v>19</v>
      </c>
      <c r="C66" s="13" t="s">
        <v>20</v>
      </c>
      <c r="D66" s="10">
        <v>1528604.81</v>
      </c>
    </row>
    <row r="67" spans="2:4">
      <c r="B67" s="12" t="s">
        <v>21</v>
      </c>
      <c r="C67" s="13" t="s">
        <v>22</v>
      </c>
      <c r="D67" s="10">
        <v>741402.69</v>
      </c>
    </row>
    <row r="68" spans="2:4" ht="31.5">
      <c r="B68" s="12" t="s">
        <v>41</v>
      </c>
      <c r="C68" s="13" t="s">
        <v>42</v>
      </c>
      <c r="D68" s="10">
        <v>18144.3</v>
      </c>
    </row>
    <row r="69" spans="2:4">
      <c r="B69" s="12" t="s">
        <v>23</v>
      </c>
      <c r="C69" s="13" t="s">
        <v>24</v>
      </c>
      <c r="D69" s="10">
        <v>1999.94</v>
      </c>
    </row>
    <row r="70" spans="2:4">
      <c r="B70" s="14">
        <v>754</v>
      </c>
      <c r="C70" s="13" t="s">
        <v>25</v>
      </c>
      <c r="D70" s="10">
        <v>5499187.6100000003</v>
      </c>
    </row>
    <row r="71" spans="2:4" ht="31.5">
      <c r="B71" s="12" t="s">
        <v>26</v>
      </c>
      <c r="C71" s="13" t="s">
        <v>27</v>
      </c>
      <c r="D71" s="10">
        <v>9145788.1999999993</v>
      </c>
    </row>
    <row r="72" spans="2:4">
      <c r="B72" s="14">
        <v>757</v>
      </c>
      <c r="C72" s="13" t="s">
        <v>28</v>
      </c>
      <c r="D72" s="10">
        <v>0</v>
      </c>
    </row>
    <row r="73" spans="2:4">
      <c r="B73" s="14">
        <v>758</v>
      </c>
      <c r="C73" s="13" t="s">
        <v>29</v>
      </c>
      <c r="D73" s="10">
        <v>44841956.210000001</v>
      </c>
    </row>
    <row r="74" spans="2:4">
      <c r="B74" s="14">
        <v>801</v>
      </c>
      <c r="C74" s="13" t="s">
        <v>30</v>
      </c>
      <c r="D74" s="10">
        <v>1017459.56</v>
      </c>
    </row>
    <row r="75" spans="2:4">
      <c r="B75" s="14">
        <v>851</v>
      </c>
      <c r="C75" s="13" t="s">
        <v>31</v>
      </c>
      <c r="D75" s="10">
        <v>2852195.2</v>
      </c>
    </row>
    <row r="76" spans="2:4">
      <c r="B76" s="14">
        <v>852</v>
      </c>
      <c r="C76" s="13" t="s">
        <v>32</v>
      </c>
      <c r="D76" s="10">
        <v>2709022.77</v>
      </c>
    </row>
    <row r="77" spans="2:4">
      <c r="B77" s="14">
        <v>853</v>
      </c>
      <c r="C77" s="13" t="s">
        <v>33</v>
      </c>
      <c r="D77" s="10">
        <v>3422739.92</v>
      </c>
    </row>
    <row r="78" spans="2:4">
      <c r="B78" s="14">
        <v>854</v>
      </c>
      <c r="C78" s="13" t="s">
        <v>34</v>
      </c>
      <c r="D78" s="10">
        <v>303329.44</v>
      </c>
    </row>
    <row r="79" spans="2:4">
      <c r="B79" s="14">
        <v>900</v>
      </c>
      <c r="C79" s="13" t="s">
        <v>35</v>
      </c>
      <c r="D79" s="10">
        <v>517455.85</v>
      </c>
    </row>
    <row r="80" spans="2:4">
      <c r="B80" s="14">
        <v>921</v>
      </c>
      <c r="C80" s="13" t="s">
        <v>36</v>
      </c>
      <c r="D80" s="10">
        <v>137</v>
      </c>
    </row>
    <row r="81" spans="2:4">
      <c r="B81" s="15">
        <v>926</v>
      </c>
      <c r="C81" s="16" t="s">
        <v>37</v>
      </c>
      <c r="D81" s="10">
        <v>0</v>
      </c>
    </row>
    <row r="136" spans="2:4">
      <c r="B136" s="8" t="s">
        <v>11</v>
      </c>
      <c r="C136" s="9" t="s">
        <v>12</v>
      </c>
      <c r="D136" s="10">
        <v>109931</v>
      </c>
    </row>
    <row r="137" spans="2:4">
      <c r="B137" s="12" t="s">
        <v>13</v>
      </c>
      <c r="C137" s="13" t="s">
        <v>14</v>
      </c>
      <c r="D137" s="10">
        <v>233114.34</v>
      </c>
    </row>
    <row r="138" spans="2:4">
      <c r="B138" s="12" t="s">
        <v>15</v>
      </c>
      <c r="C138" s="13" t="s">
        <v>16</v>
      </c>
      <c r="D138" s="10">
        <v>20827379.850000001</v>
      </c>
    </row>
    <row r="139" spans="2:4">
      <c r="B139" s="12" t="s">
        <v>17</v>
      </c>
      <c r="C139" s="13" t="s">
        <v>18</v>
      </c>
      <c r="D139" s="10">
        <v>86485.4</v>
      </c>
    </row>
    <row r="140" spans="2:4">
      <c r="B140" s="12" t="s">
        <v>19</v>
      </c>
      <c r="C140" s="13" t="s">
        <v>20</v>
      </c>
      <c r="D140" s="10">
        <v>456769.84</v>
      </c>
    </row>
    <row r="141" spans="2:4">
      <c r="B141" s="12" t="s">
        <v>21</v>
      </c>
      <c r="C141" s="13" t="s">
        <v>22</v>
      </c>
      <c r="D141" s="10">
        <v>7187335.2300000004</v>
      </c>
    </row>
    <row r="142" spans="2:4" ht="31.5">
      <c r="B142" s="12" t="s">
        <v>41</v>
      </c>
      <c r="C142" s="13" t="s">
        <v>42</v>
      </c>
      <c r="D142" s="10">
        <v>18144.3</v>
      </c>
    </row>
    <row r="143" spans="2:4">
      <c r="B143" s="12" t="s">
        <v>23</v>
      </c>
      <c r="C143" s="13" t="s">
        <v>24</v>
      </c>
      <c r="D143" s="10">
        <v>1999.94</v>
      </c>
    </row>
    <row r="144" spans="2:4">
      <c r="B144" s="14">
        <v>754</v>
      </c>
      <c r="C144" s="13" t="s">
        <v>25</v>
      </c>
      <c r="D144" s="10">
        <v>5816264.6699999999</v>
      </c>
    </row>
    <row r="145" spans="2:4" ht="31.5">
      <c r="B145" s="12" t="s">
        <v>26</v>
      </c>
      <c r="C145" s="13" t="s">
        <v>27</v>
      </c>
      <c r="D145" s="10">
        <v>0</v>
      </c>
    </row>
    <row r="146" spans="2:4">
      <c r="B146" s="14">
        <v>757</v>
      </c>
      <c r="C146" s="13" t="s">
        <v>28</v>
      </c>
      <c r="D146" s="10">
        <v>1012166.46</v>
      </c>
    </row>
    <row r="147" spans="2:4">
      <c r="B147" s="14">
        <v>758</v>
      </c>
      <c r="C147" s="13" t="s">
        <v>29</v>
      </c>
      <c r="D147" s="10">
        <v>0</v>
      </c>
    </row>
    <row r="148" spans="2:4">
      <c r="B148" s="14">
        <v>801</v>
      </c>
      <c r="C148" s="13" t="s">
        <v>30</v>
      </c>
      <c r="D148" s="10">
        <v>29044723.32</v>
      </c>
    </row>
    <row r="149" spans="2:4">
      <c r="B149" s="14">
        <v>851</v>
      </c>
      <c r="C149" s="13" t="s">
        <v>31</v>
      </c>
      <c r="D149" s="10">
        <v>2988238.46</v>
      </c>
    </row>
    <row r="150" spans="2:4">
      <c r="B150" s="14">
        <v>852</v>
      </c>
      <c r="C150" s="13" t="s">
        <v>32</v>
      </c>
      <c r="D150" s="10">
        <v>7227843.1799999997</v>
      </c>
    </row>
    <row r="151" spans="2:4">
      <c r="B151" s="14">
        <v>853</v>
      </c>
      <c r="C151" s="13" t="s">
        <v>33</v>
      </c>
      <c r="D151" s="10">
        <v>4970559.4000000004</v>
      </c>
    </row>
    <row r="152" spans="2:4">
      <c r="B152" s="14">
        <v>854</v>
      </c>
      <c r="C152" s="13" t="s">
        <v>34</v>
      </c>
      <c r="D152" s="10">
        <v>5891640.2699999996</v>
      </c>
    </row>
    <row r="153" spans="2:4">
      <c r="B153" s="14">
        <v>900</v>
      </c>
      <c r="C153" s="13" t="s">
        <v>35</v>
      </c>
      <c r="D153" s="10">
        <v>253768</v>
      </c>
    </row>
    <row r="154" spans="2:4">
      <c r="B154" s="14">
        <v>921</v>
      </c>
      <c r="C154" s="13" t="s">
        <v>36</v>
      </c>
      <c r="D154" s="10">
        <v>318214.2</v>
      </c>
    </row>
    <row r="155" spans="2:4">
      <c r="B155" s="15">
        <v>926</v>
      </c>
      <c r="C155" s="16" t="s">
        <v>37</v>
      </c>
      <c r="D155" s="10">
        <v>642340.98</v>
      </c>
    </row>
    <row r="219" spans="2:7" ht="16.5" thickBot="1"/>
    <row r="220" spans="2:7" ht="20.25" thickTop="1" thickBot="1">
      <c r="B220" s="83" t="s">
        <v>3</v>
      </c>
      <c r="C220" s="83" t="s">
        <v>4</v>
      </c>
      <c r="D220" s="83" t="s">
        <v>5</v>
      </c>
      <c r="E220" s="83"/>
      <c r="F220" s="83"/>
      <c r="G220" s="83"/>
    </row>
    <row r="221" spans="2:7" ht="39" thickTop="1" thickBot="1">
      <c r="B221" s="84"/>
      <c r="C221" s="83"/>
      <c r="D221" s="27" t="s">
        <v>7</v>
      </c>
      <c r="E221" s="28" t="s">
        <v>8</v>
      </c>
      <c r="F221" s="28" t="s">
        <v>9</v>
      </c>
      <c r="G221" s="27" t="s">
        <v>10</v>
      </c>
    </row>
    <row r="222" spans="2:7" ht="17.25" thickTop="1" thickBot="1">
      <c r="B222" s="29" t="s">
        <v>11</v>
      </c>
      <c r="C222" s="30" t="s">
        <v>12</v>
      </c>
      <c r="D222" s="31">
        <v>50500</v>
      </c>
      <c r="E222" s="31">
        <v>50500</v>
      </c>
      <c r="F222" s="31">
        <v>795.3</v>
      </c>
      <c r="G222" s="32">
        <f>+F222/E222</f>
        <v>1.5748514851485148E-2</v>
      </c>
    </row>
    <row r="223" spans="2:7" ht="17.25" thickTop="1" thickBot="1">
      <c r="B223" s="29" t="s">
        <v>13</v>
      </c>
      <c r="C223" s="33" t="s">
        <v>14</v>
      </c>
      <c r="D223" s="31">
        <v>148100</v>
      </c>
      <c r="E223" s="31">
        <v>148100</v>
      </c>
      <c r="F223" s="31">
        <v>75813.66</v>
      </c>
      <c r="G223" s="32">
        <f t="shared" ref="G223:G237" si="2">+F223/E223</f>
        <v>0.51190857528696831</v>
      </c>
    </row>
    <row r="224" spans="2:7" ht="17.25" thickTop="1" thickBot="1">
      <c r="B224" s="29" t="s">
        <v>15</v>
      </c>
      <c r="C224" s="33" t="s">
        <v>16</v>
      </c>
      <c r="D224" s="31">
        <v>300</v>
      </c>
      <c r="E224" s="31">
        <v>826927</v>
      </c>
      <c r="F224" s="31">
        <v>826752.87</v>
      </c>
      <c r="G224" s="32">
        <f t="shared" si="2"/>
        <v>0.99978942518505265</v>
      </c>
    </row>
    <row r="225" spans="2:7" ht="17.25" thickTop="1" thickBot="1">
      <c r="B225" s="29" t="s">
        <v>17</v>
      </c>
      <c r="C225" s="33" t="s">
        <v>18</v>
      </c>
      <c r="D225" s="31">
        <v>311600</v>
      </c>
      <c r="E225" s="31">
        <v>316378</v>
      </c>
      <c r="F225" s="31">
        <v>138686.09</v>
      </c>
      <c r="G225" s="32">
        <f t="shared" si="2"/>
        <v>0.4383556694839717</v>
      </c>
    </row>
    <row r="226" spans="2:7" ht="17.25" thickTop="1" thickBot="1">
      <c r="B226" s="29" t="s">
        <v>19</v>
      </c>
      <c r="C226" s="33" t="s">
        <v>20</v>
      </c>
      <c r="D226" s="31">
        <v>245900</v>
      </c>
      <c r="E226" s="31">
        <v>329650</v>
      </c>
      <c r="F226" s="31">
        <v>119402.62</v>
      </c>
      <c r="G226" s="32">
        <f t="shared" si="2"/>
        <v>0.36221028363415742</v>
      </c>
    </row>
    <row r="227" spans="2:7" ht="17.25" thickTop="1" thickBot="1">
      <c r="B227" s="29" t="s">
        <v>21</v>
      </c>
      <c r="C227" s="33" t="s">
        <v>22</v>
      </c>
      <c r="D227" s="31">
        <v>313630</v>
      </c>
      <c r="E227" s="31">
        <v>316810</v>
      </c>
      <c r="F227" s="31">
        <v>214844.15</v>
      </c>
      <c r="G227" s="32">
        <f t="shared" si="2"/>
        <v>0.67814825920898958</v>
      </c>
    </row>
    <row r="228" spans="2:7" ht="33" thickTop="1" thickBot="1">
      <c r="B228" s="29" t="s">
        <v>41</v>
      </c>
      <c r="C228" s="34" t="s">
        <v>42</v>
      </c>
      <c r="D228" s="31">
        <v>0</v>
      </c>
      <c r="E228" s="31">
        <v>130</v>
      </c>
      <c r="F228" s="31">
        <v>130</v>
      </c>
      <c r="G228" s="32">
        <f t="shared" si="2"/>
        <v>1</v>
      </c>
    </row>
    <row r="229" spans="2:7" ht="17.25" thickTop="1" thickBot="1">
      <c r="B229" s="35">
        <v>754</v>
      </c>
      <c r="C229" s="33" t="s">
        <v>25</v>
      </c>
      <c r="D229" s="31">
        <v>3768800</v>
      </c>
      <c r="E229" s="31">
        <v>4100300</v>
      </c>
      <c r="F229" s="31">
        <v>2393594.9900000002</v>
      </c>
      <c r="G229" s="32">
        <f t="shared" si="2"/>
        <v>0.58376094188230132</v>
      </c>
    </row>
    <row r="230" spans="2:7" ht="33" thickTop="1" thickBot="1">
      <c r="B230" s="29" t="s">
        <v>26</v>
      </c>
      <c r="C230" s="33" t="s">
        <v>27</v>
      </c>
      <c r="D230" s="31">
        <v>8266598</v>
      </c>
      <c r="E230" s="31">
        <v>8181174</v>
      </c>
      <c r="F230" s="31">
        <v>4252081.1100000003</v>
      </c>
      <c r="G230" s="32">
        <f t="shared" si="2"/>
        <v>0.51973972317420458</v>
      </c>
    </row>
    <row r="231" spans="2:7" ht="17.25" thickTop="1" thickBot="1">
      <c r="B231" s="35">
        <v>758</v>
      </c>
      <c r="C231" s="33" t="s">
        <v>29</v>
      </c>
      <c r="D231" s="31">
        <v>28656282</v>
      </c>
      <c r="E231" s="31">
        <v>31741091</v>
      </c>
      <c r="F231" s="31">
        <v>18659570.210000001</v>
      </c>
      <c r="G231" s="32">
        <f t="shared" si="2"/>
        <v>0.58786795356215071</v>
      </c>
    </row>
    <row r="232" spans="2:7" ht="17.25" thickTop="1" thickBot="1">
      <c r="B232" s="35">
        <v>801</v>
      </c>
      <c r="C232" s="33" t="s">
        <v>30</v>
      </c>
      <c r="D232" s="31">
        <v>64943</v>
      </c>
      <c r="E232" s="31">
        <v>67143</v>
      </c>
      <c r="F232" s="31">
        <v>32425.72</v>
      </c>
      <c r="G232" s="32">
        <f t="shared" si="2"/>
        <v>0.48293522779738768</v>
      </c>
    </row>
    <row r="233" spans="2:7" ht="17.25" thickTop="1" thickBot="1">
      <c r="B233" s="35">
        <v>803</v>
      </c>
      <c r="C233" s="33" t="s">
        <v>43</v>
      </c>
      <c r="D233" s="31">
        <v>43190</v>
      </c>
      <c r="E233" s="31">
        <v>43190</v>
      </c>
      <c r="F233" s="31">
        <v>43190</v>
      </c>
      <c r="G233" s="32">
        <f t="shared" si="2"/>
        <v>1</v>
      </c>
    </row>
    <row r="234" spans="2:7" ht="17.25" thickTop="1" thickBot="1">
      <c r="B234" s="35">
        <v>851</v>
      </c>
      <c r="C234" s="33" t="s">
        <v>31</v>
      </c>
      <c r="D234" s="31">
        <v>1293200</v>
      </c>
      <c r="E234" s="31">
        <v>1274402</v>
      </c>
      <c r="F234" s="31">
        <v>570482.14</v>
      </c>
      <c r="G234" s="32">
        <f t="shared" si="2"/>
        <v>0.44764692773551834</v>
      </c>
    </row>
    <row r="235" spans="2:7" ht="17.25" thickTop="1" thickBot="1">
      <c r="B235" s="35">
        <v>852</v>
      </c>
      <c r="C235" s="33" t="s">
        <v>32</v>
      </c>
      <c r="D235" s="31">
        <v>2327560</v>
      </c>
      <c r="E235" s="31">
        <v>2077581</v>
      </c>
      <c r="F235" s="31">
        <v>970216.95</v>
      </c>
      <c r="G235" s="32">
        <f t="shared" si="2"/>
        <v>0.46699356126187136</v>
      </c>
    </row>
    <row r="236" spans="2:7" ht="17.25" thickTop="1" thickBot="1">
      <c r="B236" s="35">
        <v>853</v>
      </c>
      <c r="C236" s="33" t="s">
        <v>33</v>
      </c>
      <c r="D236" s="31">
        <v>547800</v>
      </c>
      <c r="E236" s="31">
        <v>547800</v>
      </c>
      <c r="F236" s="31">
        <v>264913.34000000003</v>
      </c>
      <c r="G236" s="32">
        <f t="shared" si="2"/>
        <v>0.48359499817451629</v>
      </c>
    </row>
    <row r="237" spans="2:7" ht="17.25" thickTop="1" thickBot="1">
      <c r="B237" s="35">
        <v>854</v>
      </c>
      <c r="C237" s="33" t="s">
        <v>34</v>
      </c>
      <c r="D237" s="31">
        <v>479000</v>
      </c>
      <c r="E237" s="31">
        <v>563891</v>
      </c>
      <c r="F237" s="31">
        <v>423020.21</v>
      </c>
      <c r="G237" s="32">
        <f t="shared" si="2"/>
        <v>0.75018081508660361</v>
      </c>
    </row>
    <row r="238" spans="2:7" ht="20.25" thickTop="1" thickBot="1">
      <c r="B238" s="36"/>
      <c r="C238" s="37" t="s">
        <v>38</v>
      </c>
      <c r="D238" s="38">
        <f>SUM(D222:D237)</f>
        <v>46517403</v>
      </c>
      <c r="E238" s="38">
        <f>SUM(E222:E237)</f>
        <v>50585067</v>
      </c>
      <c r="F238" s="38">
        <f>SUM(F222:F237)</f>
        <v>28985919.359999999</v>
      </c>
      <c r="G238" s="39">
        <f>+F238/E238</f>
        <v>0.5730133630148202</v>
      </c>
    </row>
    <row r="239" spans="2:7" ht="16.5" thickTop="1"/>
    <row r="245" spans="2:7" ht="16.5" thickBot="1"/>
    <row r="246" spans="2:7" ht="30" customHeight="1" thickTop="1" thickBot="1">
      <c r="B246" s="83" t="s">
        <v>3</v>
      </c>
      <c r="C246" s="83" t="s">
        <v>4</v>
      </c>
      <c r="D246" s="83" t="s">
        <v>6</v>
      </c>
      <c r="E246" s="85"/>
      <c r="F246" s="85"/>
      <c r="G246" s="85"/>
    </row>
    <row r="247" spans="2:7" ht="39" thickTop="1" thickBot="1">
      <c r="B247" s="84"/>
      <c r="C247" s="83"/>
      <c r="D247" s="27" t="s">
        <v>7</v>
      </c>
      <c r="E247" s="28" t="s">
        <v>8</v>
      </c>
      <c r="F247" s="28" t="s">
        <v>9</v>
      </c>
      <c r="G247" s="27" t="s">
        <v>10</v>
      </c>
    </row>
    <row r="248" spans="2:7" ht="17.25" thickTop="1" thickBot="1">
      <c r="B248" s="29" t="s">
        <v>11</v>
      </c>
      <c r="C248" s="30" t="s">
        <v>12</v>
      </c>
      <c r="D248" s="31">
        <v>50000</v>
      </c>
      <c r="E248" s="31">
        <v>50000</v>
      </c>
      <c r="F248" s="31">
        <v>2353.9</v>
      </c>
      <c r="G248" s="32">
        <f>+F248/E248</f>
        <v>4.7078000000000002E-2</v>
      </c>
    </row>
    <row r="249" spans="2:7" ht="17.25" thickTop="1" thickBot="1">
      <c r="B249" s="29" t="s">
        <v>13</v>
      </c>
      <c r="C249" s="33" t="s">
        <v>14</v>
      </c>
      <c r="D249" s="31">
        <v>177300</v>
      </c>
      <c r="E249" s="31">
        <v>177300</v>
      </c>
      <c r="F249" s="31">
        <v>90393</v>
      </c>
      <c r="G249" s="32">
        <f t="shared" ref="G249:G266" si="3">+F249/E249</f>
        <v>0.50983079526226738</v>
      </c>
    </row>
    <row r="250" spans="2:7" ht="17.25" thickTop="1" thickBot="1">
      <c r="B250" s="29" t="s">
        <v>15</v>
      </c>
      <c r="C250" s="33" t="s">
        <v>16</v>
      </c>
      <c r="D250" s="31">
        <v>3826000</v>
      </c>
      <c r="E250" s="31">
        <v>3433500</v>
      </c>
      <c r="F250" s="31">
        <v>1184502.04</v>
      </c>
      <c r="G250" s="32">
        <f t="shared" si="3"/>
        <v>0.34498384738604926</v>
      </c>
    </row>
    <row r="251" spans="2:7" ht="17.25" thickTop="1" thickBot="1">
      <c r="B251" s="29" t="s">
        <v>17</v>
      </c>
      <c r="C251" s="33" t="s">
        <v>18</v>
      </c>
      <c r="D251" s="31">
        <v>33000</v>
      </c>
      <c r="E251" s="31">
        <v>45278</v>
      </c>
      <c r="F251" s="31">
        <v>13122.22</v>
      </c>
      <c r="G251" s="32">
        <f t="shared" si="3"/>
        <v>0.28981447943813771</v>
      </c>
    </row>
    <row r="252" spans="2:7" ht="17.25" thickTop="1" thickBot="1">
      <c r="B252" s="29" t="s">
        <v>19</v>
      </c>
      <c r="C252" s="33" t="s">
        <v>20</v>
      </c>
      <c r="D252" s="31">
        <v>245500</v>
      </c>
      <c r="E252" s="31">
        <v>329500</v>
      </c>
      <c r="F252" s="31">
        <v>115767.82</v>
      </c>
      <c r="G252" s="32">
        <f t="shared" si="3"/>
        <v>0.3513439150227618</v>
      </c>
    </row>
    <row r="253" spans="2:7" ht="17.25" thickTop="1" thickBot="1">
      <c r="B253" s="29" t="s">
        <v>21</v>
      </c>
      <c r="C253" s="33" t="s">
        <v>22</v>
      </c>
      <c r="D253" s="31">
        <v>4952474</v>
      </c>
      <c r="E253" s="31">
        <v>4956773</v>
      </c>
      <c r="F253" s="31">
        <v>2364880.87</v>
      </c>
      <c r="G253" s="32">
        <f t="shared" si="3"/>
        <v>0.47710090213935563</v>
      </c>
    </row>
    <row r="254" spans="2:7" ht="33" thickTop="1" thickBot="1">
      <c r="B254" s="29" t="s">
        <v>41</v>
      </c>
      <c r="C254" s="34" t="s">
        <v>42</v>
      </c>
      <c r="D254" s="31">
        <v>0</v>
      </c>
      <c r="E254" s="31">
        <v>130</v>
      </c>
      <c r="F254" s="31">
        <v>0</v>
      </c>
      <c r="G254" s="32">
        <f t="shared" si="3"/>
        <v>0</v>
      </c>
    </row>
    <row r="255" spans="2:7" ht="17.25" thickTop="1" thickBot="1">
      <c r="B255" s="35">
        <v>754</v>
      </c>
      <c r="C255" s="33" t="s">
        <v>25</v>
      </c>
      <c r="D255" s="31">
        <v>3805000</v>
      </c>
      <c r="E255" s="31">
        <v>4136500</v>
      </c>
      <c r="F255" s="31">
        <v>2145090.33</v>
      </c>
      <c r="G255" s="32">
        <f t="shared" si="3"/>
        <v>0.51857617067569206</v>
      </c>
    </row>
    <row r="256" spans="2:7" ht="17.25" thickTop="1" thickBot="1">
      <c r="B256" s="35">
        <v>757</v>
      </c>
      <c r="C256" s="33" t="s">
        <v>28</v>
      </c>
      <c r="D256" s="31">
        <v>1055000</v>
      </c>
      <c r="E256" s="31">
        <v>1043000</v>
      </c>
      <c r="F256" s="31">
        <v>747015.82</v>
      </c>
      <c r="G256" s="32">
        <f t="shared" si="3"/>
        <v>0.71621842761265575</v>
      </c>
    </row>
    <row r="257" spans="2:7" ht="17.25" thickTop="1" thickBot="1">
      <c r="B257" s="35">
        <v>758</v>
      </c>
      <c r="C257" s="33" t="s">
        <v>29</v>
      </c>
      <c r="D257" s="31">
        <v>250200</v>
      </c>
      <c r="E257" s="31">
        <v>205200</v>
      </c>
      <c r="F257" s="31">
        <v>3050</v>
      </c>
      <c r="G257" s="32">
        <f t="shared" si="3"/>
        <v>1.48635477582846E-2</v>
      </c>
    </row>
    <row r="258" spans="2:7" ht="17.25" thickTop="1" thickBot="1">
      <c r="B258" s="35">
        <v>801</v>
      </c>
      <c r="C258" s="33" t="s">
        <v>30</v>
      </c>
      <c r="D258" s="31">
        <v>18497443</v>
      </c>
      <c r="E258" s="31">
        <v>20997853</v>
      </c>
      <c r="F258" s="31">
        <v>10022155.58</v>
      </c>
      <c r="G258" s="32">
        <f t="shared" si="3"/>
        <v>0.47729430146977408</v>
      </c>
    </row>
    <row r="259" spans="2:7" ht="17.25" thickTop="1" thickBot="1">
      <c r="B259" s="35">
        <v>803</v>
      </c>
      <c r="C259" s="33" t="s">
        <v>43</v>
      </c>
      <c r="D259" s="31">
        <v>43190</v>
      </c>
      <c r="E259" s="31">
        <v>43190</v>
      </c>
      <c r="F259" s="31">
        <v>42510</v>
      </c>
      <c r="G259" s="32">
        <f t="shared" si="3"/>
        <v>0.98425561472563095</v>
      </c>
    </row>
    <row r="260" spans="2:7" ht="17.25" thickTop="1" thickBot="1">
      <c r="B260" s="35">
        <v>851</v>
      </c>
      <c r="C260" s="33" t="s">
        <v>31</v>
      </c>
      <c r="D260" s="31">
        <v>2907086</v>
      </c>
      <c r="E260" s="31">
        <v>3736951</v>
      </c>
      <c r="F260" s="31">
        <v>2019134.24</v>
      </c>
      <c r="G260" s="32">
        <f t="shared" si="3"/>
        <v>0.54031595276470046</v>
      </c>
    </row>
    <row r="261" spans="2:7" ht="17.25" thickTop="1" thickBot="1">
      <c r="B261" s="35">
        <v>852</v>
      </c>
      <c r="C261" s="33" t="s">
        <v>32</v>
      </c>
      <c r="D261" s="31">
        <v>6073100</v>
      </c>
      <c r="E261" s="31">
        <v>5853121</v>
      </c>
      <c r="F261" s="31">
        <v>2663464.9900000002</v>
      </c>
      <c r="G261" s="32">
        <f t="shared" si="3"/>
        <v>0.45505038935637931</v>
      </c>
    </row>
    <row r="262" spans="2:7" ht="17.25" thickTop="1" thickBot="1">
      <c r="B262" s="35">
        <v>853</v>
      </c>
      <c r="C262" s="33" t="s">
        <v>33</v>
      </c>
      <c r="D262" s="31">
        <v>1541000</v>
      </c>
      <c r="E262" s="31">
        <v>1552000</v>
      </c>
      <c r="F262" s="31">
        <v>728469.71</v>
      </c>
      <c r="G262" s="32">
        <f t="shared" si="3"/>
        <v>0.46937481314432988</v>
      </c>
    </row>
    <row r="263" spans="2:7" ht="17.25" thickTop="1" thickBot="1">
      <c r="B263" s="35">
        <v>854</v>
      </c>
      <c r="C263" s="33" t="s">
        <v>34</v>
      </c>
      <c r="D263" s="31">
        <v>3914610</v>
      </c>
      <c r="E263" s="31">
        <v>4317271</v>
      </c>
      <c r="F263" s="31">
        <v>2281220.9700000002</v>
      </c>
      <c r="G263" s="32">
        <f t="shared" si="3"/>
        <v>0.5283942031899318</v>
      </c>
    </row>
    <row r="264" spans="2:7" ht="17.25" thickTop="1" thickBot="1">
      <c r="B264" s="35">
        <v>921</v>
      </c>
      <c r="C264" s="33" t="s">
        <v>36</v>
      </c>
      <c r="D264" s="31">
        <v>84000</v>
      </c>
      <c r="E264" s="31">
        <v>102500</v>
      </c>
      <c r="F264" s="31">
        <v>35020</v>
      </c>
      <c r="G264" s="32">
        <f t="shared" si="3"/>
        <v>0.34165853658536588</v>
      </c>
    </row>
    <row r="265" spans="2:7" ht="17.25" thickTop="1" thickBot="1">
      <c r="B265" s="35">
        <v>926</v>
      </c>
      <c r="C265" s="33" t="s">
        <v>37</v>
      </c>
      <c r="D265" s="31">
        <v>62500</v>
      </c>
      <c r="E265" s="31">
        <v>62500</v>
      </c>
      <c r="F265" s="31">
        <v>15337.56</v>
      </c>
      <c r="G265" s="32">
        <f t="shared" si="3"/>
        <v>0.24540096</v>
      </c>
    </row>
    <row r="266" spans="2:7" ht="20.25" thickTop="1" thickBot="1">
      <c r="B266" s="36"/>
      <c r="C266" s="37" t="s">
        <v>38</v>
      </c>
      <c r="D266" s="38">
        <f>SUM(D248:D265)</f>
        <v>47517403</v>
      </c>
      <c r="E266" s="38">
        <f>SUM(E248:E265)</f>
        <v>51042567</v>
      </c>
      <c r="F266" s="38">
        <f>SUM(F248:F265)</f>
        <v>24473489.050000001</v>
      </c>
      <c r="G266" s="39">
        <f t="shared" si="3"/>
        <v>0.47947214429869878</v>
      </c>
    </row>
    <row r="267" spans="2:7" ht="16.5" thickTop="1"/>
  </sheetData>
  <mergeCells count="11">
    <mergeCell ref="B246:B247"/>
    <mergeCell ref="C246:C247"/>
    <mergeCell ref="D246:G246"/>
    <mergeCell ref="B9:K9"/>
    <mergeCell ref="B12:B13"/>
    <mergeCell ref="C12:C13"/>
    <mergeCell ref="D12:G12"/>
    <mergeCell ref="H12:K12"/>
    <mergeCell ref="B220:B221"/>
    <mergeCell ref="C220:C221"/>
    <mergeCell ref="D220:G220"/>
  </mergeCells>
  <pageMargins left="0.31496062992125984" right="0.31496062992125984" top="0.74803149606299213" bottom="0.55118110236220474" header="0.31496062992125984" footer="0.31496062992125984"/>
  <pageSetup paperSize="9" scale="55" orientation="landscape" horizontalDpi="4294967292" r:id="rId1"/>
  <headerFooter>
    <oddFooter>&amp;R&amp;"Times New Roman,Normalny"&amp;14 3</oddFooter>
  </headerFooter>
  <rowBreaks count="4" manualBreakCount="4">
    <brk id="80" max="12" man="1"/>
    <brk id="122" max="12" man="1"/>
    <brk id="134" max="12" man="1"/>
    <brk id="158" max="12" man="1"/>
  </rowBreaks>
  <colBreaks count="1" manualBreakCount="1">
    <brk id="12" max="19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G60"/>
  <sheetViews>
    <sheetView topLeftCell="A61" zoomScale="95" workbookViewId="0">
      <selection activeCell="B62" sqref="B62"/>
    </sheetView>
  </sheetViews>
  <sheetFormatPr defaultColWidth="10.28515625" defaultRowHeight="15.75"/>
  <cols>
    <col min="1" max="2" width="6" style="1" customWidth="1"/>
    <col min="3" max="3" width="28.7109375" style="1" customWidth="1"/>
    <col min="4" max="4" width="15.42578125" style="1" bestFit="1" customWidth="1"/>
    <col min="5" max="5" width="22.140625" style="1" customWidth="1"/>
    <col min="6" max="6" width="15.42578125" style="1" customWidth="1"/>
    <col min="7" max="7" width="13" style="1" bestFit="1" customWidth="1"/>
    <col min="8" max="8" width="12.7109375" style="1" bestFit="1" customWidth="1"/>
    <col min="9" max="16384" width="10.28515625" style="1"/>
  </cols>
  <sheetData>
    <row r="5" spans="2:7">
      <c r="C5" s="1">
        <v>2007</v>
      </c>
    </row>
    <row r="6" spans="2:7">
      <c r="B6" s="79" t="s">
        <v>300</v>
      </c>
      <c r="C6" s="80" t="s">
        <v>301</v>
      </c>
      <c r="D6" s="81">
        <v>51558649</v>
      </c>
      <c r="E6" s="80" t="s">
        <v>302</v>
      </c>
      <c r="F6" s="81">
        <v>52693997.960000001</v>
      </c>
      <c r="G6" s="82">
        <f>+F6/D6</f>
        <v>1.0220205335481154</v>
      </c>
    </row>
    <row r="7" spans="2:7">
      <c r="B7" s="79" t="s">
        <v>303</v>
      </c>
      <c r="C7" s="80" t="s">
        <v>304</v>
      </c>
      <c r="D7" s="81">
        <v>52858649</v>
      </c>
      <c r="E7" s="80" t="s">
        <v>305</v>
      </c>
      <c r="F7" s="81">
        <v>50348661.689999998</v>
      </c>
      <c r="G7" s="82">
        <f>+F7/D7</f>
        <v>0.95251510665737971</v>
      </c>
    </row>
    <row r="8" spans="2:7">
      <c r="B8" s="79" t="s">
        <v>306</v>
      </c>
      <c r="C8" s="80" t="s">
        <v>307</v>
      </c>
      <c r="D8" s="81">
        <f>+D7-D6</f>
        <v>1300000</v>
      </c>
      <c r="E8" s="80" t="s">
        <v>308</v>
      </c>
      <c r="F8" s="81">
        <f>+F6-F7</f>
        <v>2345336.2700000033</v>
      </c>
      <c r="G8" s="82"/>
    </row>
    <row r="9" spans="2:7" ht="22.5" customHeight="1">
      <c r="C9" s="1">
        <v>2008</v>
      </c>
      <c r="D9" s="25"/>
      <c r="F9" s="25"/>
    </row>
    <row r="10" spans="2:7" ht="23.25" customHeight="1">
      <c r="B10" s="79" t="s">
        <v>300</v>
      </c>
      <c r="C10" s="80" t="s">
        <v>301</v>
      </c>
      <c r="D10" s="81">
        <v>58500949</v>
      </c>
      <c r="E10" s="80" t="s">
        <v>302</v>
      </c>
      <c r="F10" s="81">
        <v>60404616.799999997</v>
      </c>
      <c r="G10" s="82">
        <f>+F10/D10</f>
        <v>1.0325408020304081</v>
      </c>
    </row>
    <row r="11" spans="2:7">
      <c r="B11" s="79" t="s">
        <v>303</v>
      </c>
      <c r="C11" s="80" t="s">
        <v>304</v>
      </c>
      <c r="D11" s="81">
        <v>69500949</v>
      </c>
      <c r="E11" s="80" t="s">
        <v>305</v>
      </c>
      <c r="F11" s="81">
        <v>64240259.43</v>
      </c>
      <c r="G11" s="82">
        <f>+F11/D11</f>
        <v>0.92430765844650553</v>
      </c>
    </row>
    <row r="12" spans="2:7">
      <c r="B12" s="79" t="s">
        <v>306</v>
      </c>
      <c r="C12" s="80" t="s">
        <v>307</v>
      </c>
      <c r="D12" s="81">
        <f>+D11-D10</f>
        <v>11000000</v>
      </c>
      <c r="E12" s="80" t="s">
        <v>309</v>
      </c>
      <c r="F12" s="81">
        <f>+F10-F11</f>
        <v>-3835642.6300000027</v>
      </c>
      <c r="G12" s="82"/>
    </row>
    <row r="14" spans="2:7" ht="12.75" customHeight="1"/>
    <row r="15" spans="2:7">
      <c r="C15" s="80" t="s">
        <v>310</v>
      </c>
      <c r="D15" s="81">
        <v>70614964</v>
      </c>
    </row>
    <row r="16" spans="2:7">
      <c r="C16" s="80" t="s">
        <v>317</v>
      </c>
      <c r="D16" s="81">
        <v>75148333</v>
      </c>
    </row>
    <row r="17" spans="3:4" ht="15.75" customHeight="1">
      <c r="C17" s="80" t="s">
        <v>311</v>
      </c>
      <c r="D17" s="81">
        <v>70530138.560000002</v>
      </c>
    </row>
    <row r="18" spans="3:4" ht="18.75" customHeight="1">
      <c r="C18" s="80" t="s">
        <v>318</v>
      </c>
      <c r="D18" s="81">
        <v>75997048.400000006</v>
      </c>
    </row>
    <row r="21" spans="3:4" ht="13.5" customHeight="1"/>
    <row r="22" spans="3:4" ht="15.75" customHeight="1"/>
    <row r="23" spans="3:4" ht="19.5" customHeight="1"/>
    <row r="24" spans="3:4" ht="18.75" customHeight="1"/>
    <row r="57" spans="3:4">
      <c r="C57" s="80" t="s">
        <v>312</v>
      </c>
      <c r="D57" s="81">
        <v>79483194</v>
      </c>
    </row>
    <row r="58" spans="3:4">
      <c r="C58" s="80" t="s">
        <v>319</v>
      </c>
      <c r="D58" s="81">
        <v>94921383</v>
      </c>
    </row>
    <row r="59" spans="3:4">
      <c r="C59" s="80" t="s">
        <v>313</v>
      </c>
      <c r="D59" s="81">
        <v>74940797.640000001</v>
      </c>
    </row>
    <row r="60" spans="3:4">
      <c r="C60" s="80" t="s">
        <v>320</v>
      </c>
      <c r="D60" s="81">
        <v>87086918.840000004</v>
      </c>
    </row>
  </sheetData>
  <pageMargins left="0.59055118110236227" right="0.59055118110236227" top="0.98425196850393704" bottom="0.98425196850393704" header="0.51181102362204722" footer="0.51181102362204722"/>
  <pageSetup paperSize="9" scale="84" firstPageNumber="3" orientation="landscape" useFirstPageNumber="1" horizontalDpi="300" verticalDpi="300" r:id="rId1"/>
  <headerFooter alignWithMargins="0"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J174"/>
  <sheetViews>
    <sheetView tabSelected="1" topLeftCell="A163" workbookViewId="0">
      <selection activeCell="E167" sqref="E167"/>
    </sheetView>
  </sheetViews>
  <sheetFormatPr defaultRowHeight="12.75"/>
  <cols>
    <col min="1" max="1" width="9.140625" style="42"/>
    <col min="2" max="2" width="9.5703125" style="42" customWidth="1"/>
    <col min="3" max="3" width="54" style="42" customWidth="1"/>
    <col min="4" max="4" width="22.28515625" style="42" customWidth="1"/>
    <col min="5" max="5" width="20.5703125" style="42" customWidth="1"/>
    <col min="6" max="6" width="15.28515625" style="42" customWidth="1"/>
    <col min="7" max="8" width="9.140625" style="42"/>
    <col min="9" max="9" width="12.42578125" style="42" bestFit="1" customWidth="1"/>
    <col min="10" max="10" width="13.42578125" style="42" bestFit="1" customWidth="1"/>
    <col min="11" max="257" width="9.140625" style="42"/>
    <col min="258" max="258" width="9.5703125" style="42" customWidth="1"/>
    <col min="259" max="259" width="54" style="42" customWidth="1"/>
    <col min="260" max="260" width="22.28515625" style="42" customWidth="1"/>
    <col min="261" max="261" width="20.5703125" style="42" customWidth="1"/>
    <col min="262" max="262" width="15.28515625" style="42" customWidth="1"/>
    <col min="263" max="264" width="9.140625" style="42"/>
    <col min="265" max="265" width="12.42578125" style="42" bestFit="1" customWidth="1"/>
    <col min="266" max="266" width="13.42578125" style="42" bestFit="1" customWidth="1"/>
    <col min="267" max="513" width="9.140625" style="42"/>
    <col min="514" max="514" width="9.5703125" style="42" customWidth="1"/>
    <col min="515" max="515" width="54" style="42" customWidth="1"/>
    <col min="516" max="516" width="22.28515625" style="42" customWidth="1"/>
    <col min="517" max="517" width="20.5703125" style="42" customWidth="1"/>
    <col min="518" max="518" width="15.28515625" style="42" customWidth="1"/>
    <col min="519" max="520" width="9.140625" style="42"/>
    <col min="521" max="521" width="12.42578125" style="42" bestFit="1" customWidth="1"/>
    <col min="522" max="522" width="13.42578125" style="42" bestFit="1" customWidth="1"/>
    <col min="523" max="769" width="9.140625" style="42"/>
    <col min="770" max="770" width="9.5703125" style="42" customWidth="1"/>
    <col min="771" max="771" width="54" style="42" customWidth="1"/>
    <col min="772" max="772" width="22.28515625" style="42" customWidth="1"/>
    <col min="773" max="773" width="20.5703125" style="42" customWidth="1"/>
    <col min="774" max="774" width="15.28515625" style="42" customWidth="1"/>
    <col min="775" max="776" width="9.140625" style="42"/>
    <col min="777" max="777" width="12.42578125" style="42" bestFit="1" customWidth="1"/>
    <col min="778" max="778" width="13.42578125" style="42" bestFit="1" customWidth="1"/>
    <col min="779" max="1025" width="9.140625" style="42"/>
    <col min="1026" max="1026" width="9.5703125" style="42" customWidth="1"/>
    <col min="1027" max="1027" width="54" style="42" customWidth="1"/>
    <col min="1028" max="1028" width="22.28515625" style="42" customWidth="1"/>
    <col min="1029" max="1029" width="20.5703125" style="42" customWidth="1"/>
    <col min="1030" max="1030" width="15.28515625" style="42" customWidth="1"/>
    <col min="1031" max="1032" width="9.140625" style="42"/>
    <col min="1033" max="1033" width="12.42578125" style="42" bestFit="1" customWidth="1"/>
    <col min="1034" max="1034" width="13.42578125" style="42" bestFit="1" customWidth="1"/>
    <col min="1035" max="1281" width="9.140625" style="42"/>
    <col min="1282" max="1282" width="9.5703125" style="42" customWidth="1"/>
    <col min="1283" max="1283" width="54" style="42" customWidth="1"/>
    <col min="1284" max="1284" width="22.28515625" style="42" customWidth="1"/>
    <col min="1285" max="1285" width="20.5703125" style="42" customWidth="1"/>
    <col min="1286" max="1286" width="15.28515625" style="42" customWidth="1"/>
    <col min="1287" max="1288" width="9.140625" style="42"/>
    <col min="1289" max="1289" width="12.42578125" style="42" bestFit="1" customWidth="1"/>
    <col min="1290" max="1290" width="13.42578125" style="42" bestFit="1" customWidth="1"/>
    <col min="1291" max="1537" width="9.140625" style="42"/>
    <col min="1538" max="1538" width="9.5703125" style="42" customWidth="1"/>
    <col min="1539" max="1539" width="54" style="42" customWidth="1"/>
    <col min="1540" max="1540" width="22.28515625" style="42" customWidth="1"/>
    <col min="1541" max="1541" width="20.5703125" style="42" customWidth="1"/>
    <col min="1542" max="1542" width="15.28515625" style="42" customWidth="1"/>
    <col min="1543" max="1544" width="9.140625" style="42"/>
    <col min="1545" max="1545" width="12.42578125" style="42" bestFit="1" customWidth="1"/>
    <col min="1546" max="1546" width="13.42578125" style="42" bestFit="1" customWidth="1"/>
    <col min="1547" max="1793" width="9.140625" style="42"/>
    <col min="1794" max="1794" width="9.5703125" style="42" customWidth="1"/>
    <col min="1795" max="1795" width="54" style="42" customWidth="1"/>
    <col min="1796" max="1796" width="22.28515625" style="42" customWidth="1"/>
    <col min="1797" max="1797" width="20.5703125" style="42" customWidth="1"/>
    <col min="1798" max="1798" width="15.28515625" style="42" customWidth="1"/>
    <col min="1799" max="1800" width="9.140625" style="42"/>
    <col min="1801" max="1801" width="12.42578125" style="42" bestFit="1" customWidth="1"/>
    <col min="1802" max="1802" width="13.42578125" style="42" bestFit="1" customWidth="1"/>
    <col min="1803" max="2049" width="9.140625" style="42"/>
    <col min="2050" max="2050" width="9.5703125" style="42" customWidth="1"/>
    <col min="2051" max="2051" width="54" style="42" customWidth="1"/>
    <col min="2052" max="2052" width="22.28515625" style="42" customWidth="1"/>
    <col min="2053" max="2053" width="20.5703125" style="42" customWidth="1"/>
    <col min="2054" max="2054" width="15.28515625" style="42" customWidth="1"/>
    <col min="2055" max="2056" width="9.140625" style="42"/>
    <col min="2057" max="2057" width="12.42578125" style="42" bestFit="1" customWidth="1"/>
    <col min="2058" max="2058" width="13.42578125" style="42" bestFit="1" customWidth="1"/>
    <col min="2059" max="2305" width="9.140625" style="42"/>
    <col min="2306" max="2306" width="9.5703125" style="42" customWidth="1"/>
    <col min="2307" max="2307" width="54" style="42" customWidth="1"/>
    <col min="2308" max="2308" width="22.28515625" style="42" customWidth="1"/>
    <col min="2309" max="2309" width="20.5703125" style="42" customWidth="1"/>
    <col min="2310" max="2310" width="15.28515625" style="42" customWidth="1"/>
    <col min="2311" max="2312" width="9.140625" style="42"/>
    <col min="2313" max="2313" width="12.42578125" style="42" bestFit="1" customWidth="1"/>
    <col min="2314" max="2314" width="13.42578125" style="42" bestFit="1" customWidth="1"/>
    <col min="2315" max="2561" width="9.140625" style="42"/>
    <col min="2562" max="2562" width="9.5703125" style="42" customWidth="1"/>
    <col min="2563" max="2563" width="54" style="42" customWidth="1"/>
    <col min="2564" max="2564" width="22.28515625" style="42" customWidth="1"/>
    <col min="2565" max="2565" width="20.5703125" style="42" customWidth="1"/>
    <col min="2566" max="2566" width="15.28515625" style="42" customWidth="1"/>
    <col min="2567" max="2568" width="9.140625" style="42"/>
    <col min="2569" max="2569" width="12.42578125" style="42" bestFit="1" customWidth="1"/>
    <col min="2570" max="2570" width="13.42578125" style="42" bestFit="1" customWidth="1"/>
    <col min="2571" max="2817" width="9.140625" style="42"/>
    <col min="2818" max="2818" width="9.5703125" style="42" customWidth="1"/>
    <col min="2819" max="2819" width="54" style="42" customWidth="1"/>
    <col min="2820" max="2820" width="22.28515625" style="42" customWidth="1"/>
    <col min="2821" max="2821" width="20.5703125" style="42" customWidth="1"/>
    <col min="2822" max="2822" width="15.28515625" style="42" customWidth="1"/>
    <col min="2823" max="2824" width="9.140625" style="42"/>
    <col min="2825" max="2825" width="12.42578125" style="42" bestFit="1" customWidth="1"/>
    <col min="2826" max="2826" width="13.42578125" style="42" bestFit="1" customWidth="1"/>
    <col min="2827" max="3073" width="9.140625" style="42"/>
    <col min="3074" max="3074" width="9.5703125" style="42" customWidth="1"/>
    <col min="3075" max="3075" width="54" style="42" customWidth="1"/>
    <col min="3076" max="3076" width="22.28515625" style="42" customWidth="1"/>
    <col min="3077" max="3077" width="20.5703125" style="42" customWidth="1"/>
    <col min="3078" max="3078" width="15.28515625" style="42" customWidth="1"/>
    <col min="3079" max="3080" width="9.140625" style="42"/>
    <col min="3081" max="3081" width="12.42578125" style="42" bestFit="1" customWidth="1"/>
    <col min="3082" max="3082" width="13.42578125" style="42" bestFit="1" customWidth="1"/>
    <col min="3083" max="3329" width="9.140625" style="42"/>
    <col min="3330" max="3330" width="9.5703125" style="42" customWidth="1"/>
    <col min="3331" max="3331" width="54" style="42" customWidth="1"/>
    <col min="3332" max="3332" width="22.28515625" style="42" customWidth="1"/>
    <col min="3333" max="3333" width="20.5703125" style="42" customWidth="1"/>
    <col min="3334" max="3334" width="15.28515625" style="42" customWidth="1"/>
    <col min="3335" max="3336" width="9.140625" style="42"/>
    <col min="3337" max="3337" width="12.42578125" style="42" bestFit="1" customWidth="1"/>
    <col min="3338" max="3338" width="13.42578125" style="42" bestFit="1" customWidth="1"/>
    <col min="3339" max="3585" width="9.140625" style="42"/>
    <col min="3586" max="3586" width="9.5703125" style="42" customWidth="1"/>
    <col min="3587" max="3587" width="54" style="42" customWidth="1"/>
    <col min="3588" max="3588" width="22.28515625" style="42" customWidth="1"/>
    <col min="3589" max="3589" width="20.5703125" style="42" customWidth="1"/>
    <col min="3590" max="3590" width="15.28515625" style="42" customWidth="1"/>
    <col min="3591" max="3592" width="9.140625" style="42"/>
    <col min="3593" max="3593" width="12.42578125" style="42" bestFit="1" customWidth="1"/>
    <col min="3594" max="3594" width="13.42578125" style="42" bestFit="1" customWidth="1"/>
    <col min="3595" max="3841" width="9.140625" style="42"/>
    <col min="3842" max="3842" width="9.5703125" style="42" customWidth="1"/>
    <col min="3843" max="3843" width="54" style="42" customWidth="1"/>
    <col min="3844" max="3844" width="22.28515625" style="42" customWidth="1"/>
    <col min="3845" max="3845" width="20.5703125" style="42" customWidth="1"/>
    <col min="3846" max="3846" width="15.28515625" style="42" customWidth="1"/>
    <col min="3847" max="3848" width="9.140625" style="42"/>
    <col min="3849" max="3849" width="12.42578125" style="42" bestFit="1" customWidth="1"/>
    <col min="3850" max="3850" width="13.42578125" style="42" bestFit="1" customWidth="1"/>
    <col min="3851" max="4097" width="9.140625" style="42"/>
    <col min="4098" max="4098" width="9.5703125" style="42" customWidth="1"/>
    <col min="4099" max="4099" width="54" style="42" customWidth="1"/>
    <col min="4100" max="4100" width="22.28515625" style="42" customWidth="1"/>
    <col min="4101" max="4101" width="20.5703125" style="42" customWidth="1"/>
    <col min="4102" max="4102" width="15.28515625" style="42" customWidth="1"/>
    <col min="4103" max="4104" width="9.140625" style="42"/>
    <col min="4105" max="4105" width="12.42578125" style="42" bestFit="1" customWidth="1"/>
    <col min="4106" max="4106" width="13.42578125" style="42" bestFit="1" customWidth="1"/>
    <col min="4107" max="4353" width="9.140625" style="42"/>
    <col min="4354" max="4354" width="9.5703125" style="42" customWidth="1"/>
    <col min="4355" max="4355" width="54" style="42" customWidth="1"/>
    <col min="4356" max="4356" width="22.28515625" style="42" customWidth="1"/>
    <col min="4357" max="4357" width="20.5703125" style="42" customWidth="1"/>
    <col min="4358" max="4358" width="15.28515625" style="42" customWidth="1"/>
    <col min="4359" max="4360" width="9.140625" style="42"/>
    <col min="4361" max="4361" width="12.42578125" style="42" bestFit="1" customWidth="1"/>
    <col min="4362" max="4362" width="13.42578125" style="42" bestFit="1" customWidth="1"/>
    <col min="4363" max="4609" width="9.140625" style="42"/>
    <col min="4610" max="4610" width="9.5703125" style="42" customWidth="1"/>
    <col min="4611" max="4611" width="54" style="42" customWidth="1"/>
    <col min="4612" max="4612" width="22.28515625" style="42" customWidth="1"/>
    <col min="4613" max="4613" width="20.5703125" style="42" customWidth="1"/>
    <col min="4614" max="4614" width="15.28515625" style="42" customWidth="1"/>
    <col min="4615" max="4616" width="9.140625" style="42"/>
    <col min="4617" max="4617" width="12.42578125" style="42" bestFit="1" customWidth="1"/>
    <col min="4618" max="4618" width="13.42578125" style="42" bestFit="1" customWidth="1"/>
    <col min="4619" max="4865" width="9.140625" style="42"/>
    <col min="4866" max="4866" width="9.5703125" style="42" customWidth="1"/>
    <col min="4867" max="4867" width="54" style="42" customWidth="1"/>
    <col min="4868" max="4868" width="22.28515625" style="42" customWidth="1"/>
    <col min="4869" max="4869" width="20.5703125" style="42" customWidth="1"/>
    <col min="4870" max="4870" width="15.28515625" style="42" customWidth="1"/>
    <col min="4871" max="4872" width="9.140625" style="42"/>
    <col min="4873" max="4873" width="12.42578125" style="42" bestFit="1" customWidth="1"/>
    <col min="4874" max="4874" width="13.42578125" style="42" bestFit="1" customWidth="1"/>
    <col min="4875" max="5121" width="9.140625" style="42"/>
    <col min="5122" max="5122" width="9.5703125" style="42" customWidth="1"/>
    <col min="5123" max="5123" width="54" style="42" customWidth="1"/>
    <col min="5124" max="5124" width="22.28515625" style="42" customWidth="1"/>
    <col min="5125" max="5125" width="20.5703125" style="42" customWidth="1"/>
    <col min="5126" max="5126" width="15.28515625" style="42" customWidth="1"/>
    <col min="5127" max="5128" width="9.140625" style="42"/>
    <col min="5129" max="5129" width="12.42578125" style="42" bestFit="1" customWidth="1"/>
    <col min="5130" max="5130" width="13.42578125" style="42" bestFit="1" customWidth="1"/>
    <col min="5131" max="5377" width="9.140625" style="42"/>
    <col min="5378" max="5378" width="9.5703125" style="42" customWidth="1"/>
    <col min="5379" max="5379" width="54" style="42" customWidth="1"/>
    <col min="5380" max="5380" width="22.28515625" style="42" customWidth="1"/>
    <col min="5381" max="5381" width="20.5703125" style="42" customWidth="1"/>
    <col min="5382" max="5382" width="15.28515625" style="42" customWidth="1"/>
    <col min="5383" max="5384" width="9.140625" style="42"/>
    <col min="5385" max="5385" width="12.42578125" style="42" bestFit="1" customWidth="1"/>
    <col min="5386" max="5386" width="13.42578125" style="42" bestFit="1" customWidth="1"/>
    <col min="5387" max="5633" width="9.140625" style="42"/>
    <col min="5634" max="5634" width="9.5703125" style="42" customWidth="1"/>
    <col min="5635" max="5635" width="54" style="42" customWidth="1"/>
    <col min="5636" max="5636" width="22.28515625" style="42" customWidth="1"/>
    <col min="5637" max="5637" width="20.5703125" style="42" customWidth="1"/>
    <col min="5638" max="5638" width="15.28515625" style="42" customWidth="1"/>
    <col min="5639" max="5640" width="9.140625" style="42"/>
    <col min="5641" max="5641" width="12.42578125" style="42" bestFit="1" customWidth="1"/>
    <col min="5642" max="5642" width="13.42578125" style="42" bestFit="1" customWidth="1"/>
    <col min="5643" max="5889" width="9.140625" style="42"/>
    <col min="5890" max="5890" width="9.5703125" style="42" customWidth="1"/>
    <col min="5891" max="5891" width="54" style="42" customWidth="1"/>
    <col min="5892" max="5892" width="22.28515625" style="42" customWidth="1"/>
    <col min="5893" max="5893" width="20.5703125" style="42" customWidth="1"/>
    <col min="5894" max="5894" width="15.28515625" style="42" customWidth="1"/>
    <col min="5895" max="5896" width="9.140625" style="42"/>
    <col min="5897" max="5897" width="12.42578125" style="42" bestFit="1" customWidth="1"/>
    <col min="5898" max="5898" width="13.42578125" style="42" bestFit="1" customWidth="1"/>
    <col min="5899" max="6145" width="9.140625" style="42"/>
    <col min="6146" max="6146" width="9.5703125" style="42" customWidth="1"/>
    <col min="6147" max="6147" width="54" style="42" customWidth="1"/>
    <col min="6148" max="6148" width="22.28515625" style="42" customWidth="1"/>
    <col min="6149" max="6149" width="20.5703125" style="42" customWidth="1"/>
    <col min="6150" max="6150" width="15.28515625" style="42" customWidth="1"/>
    <col min="6151" max="6152" width="9.140625" style="42"/>
    <col min="6153" max="6153" width="12.42578125" style="42" bestFit="1" customWidth="1"/>
    <col min="6154" max="6154" width="13.42578125" style="42" bestFit="1" customWidth="1"/>
    <col min="6155" max="6401" width="9.140625" style="42"/>
    <col min="6402" max="6402" width="9.5703125" style="42" customWidth="1"/>
    <col min="6403" max="6403" width="54" style="42" customWidth="1"/>
    <col min="6404" max="6404" width="22.28515625" style="42" customWidth="1"/>
    <col min="6405" max="6405" width="20.5703125" style="42" customWidth="1"/>
    <col min="6406" max="6406" width="15.28515625" style="42" customWidth="1"/>
    <col min="6407" max="6408" width="9.140625" style="42"/>
    <col min="6409" max="6409" width="12.42578125" style="42" bestFit="1" customWidth="1"/>
    <col min="6410" max="6410" width="13.42578125" style="42" bestFit="1" customWidth="1"/>
    <col min="6411" max="6657" width="9.140625" style="42"/>
    <col min="6658" max="6658" width="9.5703125" style="42" customWidth="1"/>
    <col min="6659" max="6659" width="54" style="42" customWidth="1"/>
    <col min="6660" max="6660" width="22.28515625" style="42" customWidth="1"/>
    <col min="6661" max="6661" width="20.5703125" style="42" customWidth="1"/>
    <col min="6662" max="6662" width="15.28515625" style="42" customWidth="1"/>
    <col min="6663" max="6664" width="9.140625" style="42"/>
    <col min="6665" max="6665" width="12.42578125" style="42" bestFit="1" customWidth="1"/>
    <col min="6666" max="6666" width="13.42578125" style="42" bestFit="1" customWidth="1"/>
    <col min="6667" max="6913" width="9.140625" style="42"/>
    <col min="6914" max="6914" width="9.5703125" style="42" customWidth="1"/>
    <col min="6915" max="6915" width="54" style="42" customWidth="1"/>
    <col min="6916" max="6916" width="22.28515625" style="42" customWidth="1"/>
    <col min="6917" max="6917" width="20.5703125" style="42" customWidth="1"/>
    <col min="6918" max="6918" width="15.28515625" style="42" customWidth="1"/>
    <col min="6919" max="6920" width="9.140625" style="42"/>
    <col min="6921" max="6921" width="12.42578125" style="42" bestFit="1" customWidth="1"/>
    <col min="6922" max="6922" width="13.42578125" style="42" bestFit="1" customWidth="1"/>
    <col min="6923" max="7169" width="9.140625" style="42"/>
    <col min="7170" max="7170" width="9.5703125" style="42" customWidth="1"/>
    <col min="7171" max="7171" width="54" style="42" customWidth="1"/>
    <col min="7172" max="7172" width="22.28515625" style="42" customWidth="1"/>
    <col min="7173" max="7173" width="20.5703125" style="42" customWidth="1"/>
    <col min="7174" max="7174" width="15.28515625" style="42" customWidth="1"/>
    <col min="7175" max="7176" width="9.140625" style="42"/>
    <col min="7177" max="7177" width="12.42578125" style="42" bestFit="1" customWidth="1"/>
    <col min="7178" max="7178" width="13.42578125" style="42" bestFit="1" customWidth="1"/>
    <col min="7179" max="7425" width="9.140625" style="42"/>
    <col min="7426" max="7426" width="9.5703125" style="42" customWidth="1"/>
    <col min="7427" max="7427" width="54" style="42" customWidth="1"/>
    <col min="7428" max="7428" width="22.28515625" style="42" customWidth="1"/>
    <col min="7429" max="7429" width="20.5703125" style="42" customWidth="1"/>
    <col min="7430" max="7430" width="15.28515625" style="42" customWidth="1"/>
    <col min="7431" max="7432" width="9.140625" style="42"/>
    <col min="7433" max="7433" width="12.42578125" style="42" bestFit="1" customWidth="1"/>
    <col min="7434" max="7434" width="13.42578125" style="42" bestFit="1" customWidth="1"/>
    <col min="7435" max="7681" width="9.140625" style="42"/>
    <col min="7682" max="7682" width="9.5703125" style="42" customWidth="1"/>
    <col min="7683" max="7683" width="54" style="42" customWidth="1"/>
    <col min="7684" max="7684" width="22.28515625" style="42" customWidth="1"/>
    <col min="7685" max="7685" width="20.5703125" style="42" customWidth="1"/>
    <col min="7686" max="7686" width="15.28515625" style="42" customWidth="1"/>
    <col min="7687" max="7688" width="9.140625" style="42"/>
    <col min="7689" max="7689" width="12.42578125" style="42" bestFit="1" customWidth="1"/>
    <col min="7690" max="7690" width="13.42578125" style="42" bestFit="1" customWidth="1"/>
    <col min="7691" max="7937" width="9.140625" style="42"/>
    <col min="7938" max="7938" width="9.5703125" style="42" customWidth="1"/>
    <col min="7939" max="7939" width="54" style="42" customWidth="1"/>
    <col min="7940" max="7940" width="22.28515625" style="42" customWidth="1"/>
    <col min="7941" max="7941" width="20.5703125" style="42" customWidth="1"/>
    <col min="7942" max="7942" width="15.28515625" style="42" customWidth="1"/>
    <col min="7943" max="7944" width="9.140625" style="42"/>
    <col min="7945" max="7945" width="12.42578125" style="42" bestFit="1" customWidth="1"/>
    <col min="7946" max="7946" width="13.42578125" style="42" bestFit="1" customWidth="1"/>
    <col min="7947" max="8193" width="9.140625" style="42"/>
    <col min="8194" max="8194" width="9.5703125" style="42" customWidth="1"/>
    <col min="8195" max="8195" width="54" style="42" customWidth="1"/>
    <col min="8196" max="8196" width="22.28515625" style="42" customWidth="1"/>
    <col min="8197" max="8197" width="20.5703125" style="42" customWidth="1"/>
    <col min="8198" max="8198" width="15.28515625" style="42" customWidth="1"/>
    <col min="8199" max="8200" width="9.140625" style="42"/>
    <col min="8201" max="8201" width="12.42578125" style="42" bestFit="1" customWidth="1"/>
    <col min="8202" max="8202" width="13.42578125" style="42" bestFit="1" customWidth="1"/>
    <col min="8203" max="8449" width="9.140625" style="42"/>
    <col min="8450" max="8450" width="9.5703125" style="42" customWidth="1"/>
    <col min="8451" max="8451" width="54" style="42" customWidth="1"/>
    <col min="8452" max="8452" width="22.28515625" style="42" customWidth="1"/>
    <col min="8453" max="8453" width="20.5703125" style="42" customWidth="1"/>
    <col min="8454" max="8454" width="15.28515625" style="42" customWidth="1"/>
    <col min="8455" max="8456" width="9.140625" style="42"/>
    <col min="8457" max="8457" width="12.42578125" style="42" bestFit="1" customWidth="1"/>
    <col min="8458" max="8458" width="13.42578125" style="42" bestFit="1" customWidth="1"/>
    <col min="8459" max="8705" width="9.140625" style="42"/>
    <col min="8706" max="8706" width="9.5703125" style="42" customWidth="1"/>
    <col min="8707" max="8707" width="54" style="42" customWidth="1"/>
    <col min="8708" max="8708" width="22.28515625" style="42" customWidth="1"/>
    <col min="8709" max="8709" width="20.5703125" style="42" customWidth="1"/>
    <col min="8710" max="8710" width="15.28515625" style="42" customWidth="1"/>
    <col min="8711" max="8712" width="9.140625" style="42"/>
    <col min="8713" max="8713" width="12.42578125" style="42" bestFit="1" customWidth="1"/>
    <col min="8714" max="8714" width="13.42578125" style="42" bestFit="1" customWidth="1"/>
    <col min="8715" max="8961" width="9.140625" style="42"/>
    <col min="8962" max="8962" width="9.5703125" style="42" customWidth="1"/>
    <col min="8963" max="8963" width="54" style="42" customWidth="1"/>
    <col min="8964" max="8964" width="22.28515625" style="42" customWidth="1"/>
    <col min="8965" max="8965" width="20.5703125" style="42" customWidth="1"/>
    <col min="8966" max="8966" width="15.28515625" style="42" customWidth="1"/>
    <col min="8967" max="8968" width="9.140625" style="42"/>
    <col min="8969" max="8969" width="12.42578125" style="42" bestFit="1" customWidth="1"/>
    <col min="8970" max="8970" width="13.42578125" style="42" bestFit="1" customWidth="1"/>
    <col min="8971" max="9217" width="9.140625" style="42"/>
    <col min="9218" max="9218" width="9.5703125" style="42" customWidth="1"/>
    <col min="9219" max="9219" width="54" style="42" customWidth="1"/>
    <col min="9220" max="9220" width="22.28515625" style="42" customWidth="1"/>
    <col min="9221" max="9221" width="20.5703125" style="42" customWidth="1"/>
    <col min="9222" max="9222" width="15.28515625" style="42" customWidth="1"/>
    <col min="9223" max="9224" width="9.140625" style="42"/>
    <col min="9225" max="9225" width="12.42578125" style="42" bestFit="1" customWidth="1"/>
    <col min="9226" max="9226" width="13.42578125" style="42" bestFit="1" customWidth="1"/>
    <col min="9227" max="9473" width="9.140625" style="42"/>
    <col min="9474" max="9474" width="9.5703125" style="42" customWidth="1"/>
    <col min="9475" max="9475" width="54" style="42" customWidth="1"/>
    <col min="9476" max="9476" width="22.28515625" style="42" customWidth="1"/>
    <col min="9477" max="9477" width="20.5703125" style="42" customWidth="1"/>
    <col min="9478" max="9478" width="15.28515625" style="42" customWidth="1"/>
    <col min="9479" max="9480" width="9.140625" style="42"/>
    <col min="9481" max="9481" width="12.42578125" style="42" bestFit="1" customWidth="1"/>
    <col min="9482" max="9482" width="13.42578125" style="42" bestFit="1" customWidth="1"/>
    <col min="9483" max="9729" width="9.140625" style="42"/>
    <col min="9730" max="9730" width="9.5703125" style="42" customWidth="1"/>
    <col min="9731" max="9731" width="54" style="42" customWidth="1"/>
    <col min="9732" max="9732" width="22.28515625" style="42" customWidth="1"/>
    <col min="9733" max="9733" width="20.5703125" style="42" customWidth="1"/>
    <col min="9734" max="9734" width="15.28515625" style="42" customWidth="1"/>
    <col min="9735" max="9736" width="9.140625" style="42"/>
    <col min="9737" max="9737" width="12.42578125" style="42" bestFit="1" customWidth="1"/>
    <col min="9738" max="9738" width="13.42578125" style="42" bestFit="1" customWidth="1"/>
    <col min="9739" max="9985" width="9.140625" style="42"/>
    <col min="9986" max="9986" width="9.5703125" style="42" customWidth="1"/>
    <col min="9987" max="9987" width="54" style="42" customWidth="1"/>
    <col min="9988" max="9988" width="22.28515625" style="42" customWidth="1"/>
    <col min="9989" max="9989" width="20.5703125" style="42" customWidth="1"/>
    <col min="9990" max="9990" width="15.28515625" style="42" customWidth="1"/>
    <col min="9991" max="9992" width="9.140625" style="42"/>
    <col min="9993" max="9993" width="12.42578125" style="42" bestFit="1" customWidth="1"/>
    <col min="9994" max="9994" width="13.42578125" style="42" bestFit="1" customWidth="1"/>
    <col min="9995" max="10241" width="9.140625" style="42"/>
    <col min="10242" max="10242" width="9.5703125" style="42" customWidth="1"/>
    <col min="10243" max="10243" width="54" style="42" customWidth="1"/>
    <col min="10244" max="10244" width="22.28515625" style="42" customWidth="1"/>
    <col min="10245" max="10245" width="20.5703125" style="42" customWidth="1"/>
    <col min="10246" max="10246" width="15.28515625" style="42" customWidth="1"/>
    <col min="10247" max="10248" width="9.140625" style="42"/>
    <col min="10249" max="10249" width="12.42578125" style="42" bestFit="1" customWidth="1"/>
    <col min="10250" max="10250" width="13.42578125" style="42" bestFit="1" customWidth="1"/>
    <col min="10251" max="10497" width="9.140625" style="42"/>
    <col min="10498" max="10498" width="9.5703125" style="42" customWidth="1"/>
    <col min="10499" max="10499" width="54" style="42" customWidth="1"/>
    <col min="10500" max="10500" width="22.28515625" style="42" customWidth="1"/>
    <col min="10501" max="10501" width="20.5703125" style="42" customWidth="1"/>
    <col min="10502" max="10502" width="15.28515625" style="42" customWidth="1"/>
    <col min="10503" max="10504" width="9.140625" style="42"/>
    <col min="10505" max="10505" width="12.42578125" style="42" bestFit="1" customWidth="1"/>
    <col min="10506" max="10506" width="13.42578125" style="42" bestFit="1" customWidth="1"/>
    <col min="10507" max="10753" width="9.140625" style="42"/>
    <col min="10754" max="10754" width="9.5703125" style="42" customWidth="1"/>
    <col min="10755" max="10755" width="54" style="42" customWidth="1"/>
    <col min="10756" max="10756" width="22.28515625" style="42" customWidth="1"/>
    <col min="10757" max="10757" width="20.5703125" style="42" customWidth="1"/>
    <col min="10758" max="10758" width="15.28515625" style="42" customWidth="1"/>
    <col min="10759" max="10760" width="9.140625" style="42"/>
    <col min="10761" max="10761" width="12.42578125" style="42" bestFit="1" customWidth="1"/>
    <col min="10762" max="10762" width="13.42578125" style="42" bestFit="1" customWidth="1"/>
    <col min="10763" max="11009" width="9.140625" style="42"/>
    <col min="11010" max="11010" width="9.5703125" style="42" customWidth="1"/>
    <col min="11011" max="11011" width="54" style="42" customWidth="1"/>
    <col min="11012" max="11012" width="22.28515625" style="42" customWidth="1"/>
    <col min="11013" max="11013" width="20.5703125" style="42" customWidth="1"/>
    <col min="11014" max="11014" width="15.28515625" style="42" customWidth="1"/>
    <col min="11015" max="11016" width="9.140625" style="42"/>
    <col min="11017" max="11017" width="12.42578125" style="42" bestFit="1" customWidth="1"/>
    <col min="11018" max="11018" width="13.42578125" style="42" bestFit="1" customWidth="1"/>
    <col min="11019" max="11265" width="9.140625" style="42"/>
    <col min="11266" max="11266" width="9.5703125" style="42" customWidth="1"/>
    <col min="11267" max="11267" width="54" style="42" customWidth="1"/>
    <col min="11268" max="11268" width="22.28515625" style="42" customWidth="1"/>
    <col min="11269" max="11269" width="20.5703125" style="42" customWidth="1"/>
    <col min="11270" max="11270" width="15.28515625" style="42" customWidth="1"/>
    <col min="11271" max="11272" width="9.140625" style="42"/>
    <col min="11273" max="11273" width="12.42578125" style="42" bestFit="1" customWidth="1"/>
    <col min="11274" max="11274" width="13.42578125" style="42" bestFit="1" customWidth="1"/>
    <col min="11275" max="11521" width="9.140625" style="42"/>
    <col min="11522" max="11522" width="9.5703125" style="42" customWidth="1"/>
    <col min="11523" max="11523" width="54" style="42" customWidth="1"/>
    <col min="11524" max="11524" width="22.28515625" style="42" customWidth="1"/>
    <col min="11525" max="11525" width="20.5703125" style="42" customWidth="1"/>
    <col min="11526" max="11526" width="15.28515625" style="42" customWidth="1"/>
    <col min="11527" max="11528" width="9.140625" style="42"/>
    <col min="11529" max="11529" width="12.42578125" style="42" bestFit="1" customWidth="1"/>
    <col min="11530" max="11530" width="13.42578125" style="42" bestFit="1" customWidth="1"/>
    <col min="11531" max="11777" width="9.140625" style="42"/>
    <col min="11778" max="11778" width="9.5703125" style="42" customWidth="1"/>
    <col min="11779" max="11779" width="54" style="42" customWidth="1"/>
    <col min="11780" max="11780" width="22.28515625" style="42" customWidth="1"/>
    <col min="11781" max="11781" width="20.5703125" style="42" customWidth="1"/>
    <col min="11782" max="11782" width="15.28515625" style="42" customWidth="1"/>
    <col min="11783" max="11784" width="9.140625" style="42"/>
    <col min="11785" max="11785" width="12.42578125" style="42" bestFit="1" customWidth="1"/>
    <col min="11786" max="11786" width="13.42578125" style="42" bestFit="1" customWidth="1"/>
    <col min="11787" max="12033" width="9.140625" style="42"/>
    <col min="12034" max="12034" width="9.5703125" style="42" customWidth="1"/>
    <col min="12035" max="12035" width="54" style="42" customWidth="1"/>
    <col min="12036" max="12036" width="22.28515625" style="42" customWidth="1"/>
    <col min="12037" max="12037" width="20.5703125" style="42" customWidth="1"/>
    <col min="12038" max="12038" width="15.28515625" style="42" customWidth="1"/>
    <col min="12039" max="12040" width="9.140625" style="42"/>
    <col min="12041" max="12041" width="12.42578125" style="42" bestFit="1" customWidth="1"/>
    <col min="12042" max="12042" width="13.42578125" style="42" bestFit="1" customWidth="1"/>
    <col min="12043" max="12289" width="9.140625" style="42"/>
    <col min="12290" max="12290" width="9.5703125" style="42" customWidth="1"/>
    <col min="12291" max="12291" width="54" style="42" customWidth="1"/>
    <col min="12292" max="12292" width="22.28515625" style="42" customWidth="1"/>
    <col min="12293" max="12293" width="20.5703125" style="42" customWidth="1"/>
    <col min="12294" max="12294" width="15.28515625" style="42" customWidth="1"/>
    <col min="12295" max="12296" width="9.140625" style="42"/>
    <col min="12297" max="12297" width="12.42578125" style="42" bestFit="1" customWidth="1"/>
    <col min="12298" max="12298" width="13.42578125" style="42" bestFit="1" customWidth="1"/>
    <col min="12299" max="12545" width="9.140625" style="42"/>
    <col min="12546" max="12546" width="9.5703125" style="42" customWidth="1"/>
    <col min="12547" max="12547" width="54" style="42" customWidth="1"/>
    <col min="12548" max="12548" width="22.28515625" style="42" customWidth="1"/>
    <col min="12549" max="12549" width="20.5703125" style="42" customWidth="1"/>
    <col min="12550" max="12550" width="15.28515625" style="42" customWidth="1"/>
    <col min="12551" max="12552" width="9.140625" style="42"/>
    <col min="12553" max="12553" width="12.42578125" style="42" bestFit="1" customWidth="1"/>
    <col min="12554" max="12554" width="13.42578125" style="42" bestFit="1" customWidth="1"/>
    <col min="12555" max="12801" width="9.140625" style="42"/>
    <col min="12802" max="12802" width="9.5703125" style="42" customWidth="1"/>
    <col min="12803" max="12803" width="54" style="42" customWidth="1"/>
    <col min="12804" max="12804" width="22.28515625" style="42" customWidth="1"/>
    <col min="12805" max="12805" width="20.5703125" style="42" customWidth="1"/>
    <col min="12806" max="12806" width="15.28515625" style="42" customWidth="1"/>
    <col min="12807" max="12808" width="9.140625" style="42"/>
    <col min="12809" max="12809" width="12.42578125" style="42" bestFit="1" customWidth="1"/>
    <col min="12810" max="12810" width="13.42578125" style="42" bestFit="1" customWidth="1"/>
    <col min="12811" max="13057" width="9.140625" style="42"/>
    <col min="13058" max="13058" width="9.5703125" style="42" customWidth="1"/>
    <col min="13059" max="13059" width="54" style="42" customWidth="1"/>
    <col min="13060" max="13060" width="22.28515625" style="42" customWidth="1"/>
    <col min="13061" max="13061" width="20.5703125" style="42" customWidth="1"/>
    <col min="13062" max="13062" width="15.28515625" style="42" customWidth="1"/>
    <col min="13063" max="13064" width="9.140625" style="42"/>
    <col min="13065" max="13065" width="12.42578125" style="42" bestFit="1" customWidth="1"/>
    <col min="13066" max="13066" width="13.42578125" style="42" bestFit="1" customWidth="1"/>
    <col min="13067" max="13313" width="9.140625" style="42"/>
    <col min="13314" max="13314" width="9.5703125" style="42" customWidth="1"/>
    <col min="13315" max="13315" width="54" style="42" customWidth="1"/>
    <col min="13316" max="13316" width="22.28515625" style="42" customWidth="1"/>
    <col min="13317" max="13317" width="20.5703125" style="42" customWidth="1"/>
    <col min="13318" max="13318" width="15.28515625" style="42" customWidth="1"/>
    <col min="13319" max="13320" width="9.140625" style="42"/>
    <col min="13321" max="13321" width="12.42578125" style="42" bestFit="1" customWidth="1"/>
    <col min="13322" max="13322" width="13.42578125" style="42" bestFit="1" customWidth="1"/>
    <col min="13323" max="13569" width="9.140625" style="42"/>
    <col min="13570" max="13570" width="9.5703125" style="42" customWidth="1"/>
    <col min="13571" max="13571" width="54" style="42" customWidth="1"/>
    <col min="13572" max="13572" width="22.28515625" style="42" customWidth="1"/>
    <col min="13573" max="13573" width="20.5703125" style="42" customWidth="1"/>
    <col min="13574" max="13574" width="15.28515625" style="42" customWidth="1"/>
    <col min="13575" max="13576" width="9.140625" style="42"/>
    <col min="13577" max="13577" width="12.42578125" style="42" bestFit="1" customWidth="1"/>
    <col min="13578" max="13578" width="13.42578125" style="42" bestFit="1" customWidth="1"/>
    <col min="13579" max="13825" width="9.140625" style="42"/>
    <col min="13826" max="13826" width="9.5703125" style="42" customWidth="1"/>
    <col min="13827" max="13827" width="54" style="42" customWidth="1"/>
    <col min="13828" max="13828" width="22.28515625" style="42" customWidth="1"/>
    <col min="13829" max="13829" width="20.5703125" style="42" customWidth="1"/>
    <col min="13830" max="13830" width="15.28515625" style="42" customWidth="1"/>
    <col min="13831" max="13832" width="9.140625" style="42"/>
    <col min="13833" max="13833" width="12.42578125" style="42" bestFit="1" customWidth="1"/>
    <col min="13834" max="13834" width="13.42578125" style="42" bestFit="1" customWidth="1"/>
    <col min="13835" max="14081" width="9.140625" style="42"/>
    <col min="14082" max="14082" width="9.5703125" style="42" customWidth="1"/>
    <col min="14083" max="14083" width="54" style="42" customWidth="1"/>
    <col min="14084" max="14084" width="22.28515625" style="42" customWidth="1"/>
    <col min="14085" max="14085" width="20.5703125" style="42" customWidth="1"/>
    <col min="14086" max="14086" width="15.28515625" style="42" customWidth="1"/>
    <col min="14087" max="14088" width="9.140625" style="42"/>
    <col min="14089" max="14089" width="12.42578125" style="42" bestFit="1" customWidth="1"/>
    <col min="14090" max="14090" width="13.42578125" style="42" bestFit="1" customWidth="1"/>
    <col min="14091" max="14337" width="9.140625" style="42"/>
    <col min="14338" max="14338" width="9.5703125" style="42" customWidth="1"/>
    <col min="14339" max="14339" width="54" style="42" customWidth="1"/>
    <col min="14340" max="14340" width="22.28515625" style="42" customWidth="1"/>
    <col min="14341" max="14341" width="20.5703125" style="42" customWidth="1"/>
    <col min="14342" max="14342" width="15.28515625" style="42" customWidth="1"/>
    <col min="14343" max="14344" width="9.140625" style="42"/>
    <col min="14345" max="14345" width="12.42578125" style="42" bestFit="1" customWidth="1"/>
    <col min="14346" max="14346" width="13.42578125" style="42" bestFit="1" customWidth="1"/>
    <col min="14347" max="14593" width="9.140625" style="42"/>
    <col min="14594" max="14594" width="9.5703125" style="42" customWidth="1"/>
    <col min="14595" max="14595" width="54" style="42" customWidth="1"/>
    <col min="14596" max="14596" width="22.28515625" style="42" customWidth="1"/>
    <col min="14597" max="14597" width="20.5703125" style="42" customWidth="1"/>
    <col min="14598" max="14598" width="15.28515625" style="42" customWidth="1"/>
    <col min="14599" max="14600" width="9.140625" style="42"/>
    <col min="14601" max="14601" width="12.42578125" style="42" bestFit="1" customWidth="1"/>
    <col min="14602" max="14602" width="13.42578125" style="42" bestFit="1" customWidth="1"/>
    <col min="14603" max="14849" width="9.140625" style="42"/>
    <col min="14850" max="14850" width="9.5703125" style="42" customWidth="1"/>
    <col min="14851" max="14851" width="54" style="42" customWidth="1"/>
    <col min="14852" max="14852" width="22.28515625" style="42" customWidth="1"/>
    <col min="14853" max="14853" width="20.5703125" style="42" customWidth="1"/>
    <col min="14854" max="14854" width="15.28515625" style="42" customWidth="1"/>
    <col min="14855" max="14856" width="9.140625" style="42"/>
    <col min="14857" max="14857" width="12.42578125" style="42" bestFit="1" customWidth="1"/>
    <col min="14858" max="14858" width="13.42578125" style="42" bestFit="1" customWidth="1"/>
    <col min="14859" max="15105" width="9.140625" style="42"/>
    <col min="15106" max="15106" width="9.5703125" style="42" customWidth="1"/>
    <col min="15107" max="15107" width="54" style="42" customWidth="1"/>
    <col min="15108" max="15108" width="22.28515625" style="42" customWidth="1"/>
    <col min="15109" max="15109" width="20.5703125" style="42" customWidth="1"/>
    <col min="15110" max="15110" width="15.28515625" style="42" customWidth="1"/>
    <col min="15111" max="15112" width="9.140625" style="42"/>
    <col min="15113" max="15113" width="12.42578125" style="42" bestFit="1" customWidth="1"/>
    <col min="15114" max="15114" width="13.42578125" style="42" bestFit="1" customWidth="1"/>
    <col min="15115" max="15361" width="9.140625" style="42"/>
    <col min="15362" max="15362" width="9.5703125" style="42" customWidth="1"/>
    <col min="15363" max="15363" width="54" style="42" customWidth="1"/>
    <col min="15364" max="15364" width="22.28515625" style="42" customWidth="1"/>
    <col min="15365" max="15365" width="20.5703125" style="42" customWidth="1"/>
    <col min="15366" max="15366" width="15.28515625" style="42" customWidth="1"/>
    <col min="15367" max="15368" width="9.140625" style="42"/>
    <col min="15369" max="15369" width="12.42578125" style="42" bestFit="1" customWidth="1"/>
    <col min="15370" max="15370" width="13.42578125" style="42" bestFit="1" customWidth="1"/>
    <col min="15371" max="15617" width="9.140625" style="42"/>
    <col min="15618" max="15618" width="9.5703125" style="42" customWidth="1"/>
    <col min="15619" max="15619" width="54" style="42" customWidth="1"/>
    <col min="15620" max="15620" width="22.28515625" style="42" customWidth="1"/>
    <col min="15621" max="15621" width="20.5703125" style="42" customWidth="1"/>
    <col min="15622" max="15622" width="15.28515625" style="42" customWidth="1"/>
    <col min="15623" max="15624" width="9.140625" style="42"/>
    <col min="15625" max="15625" width="12.42578125" style="42" bestFit="1" customWidth="1"/>
    <col min="15626" max="15626" width="13.42578125" style="42" bestFit="1" customWidth="1"/>
    <col min="15627" max="15873" width="9.140625" style="42"/>
    <col min="15874" max="15874" width="9.5703125" style="42" customWidth="1"/>
    <col min="15875" max="15875" width="54" style="42" customWidth="1"/>
    <col min="15876" max="15876" width="22.28515625" style="42" customWidth="1"/>
    <col min="15877" max="15877" width="20.5703125" style="42" customWidth="1"/>
    <col min="15878" max="15878" width="15.28515625" style="42" customWidth="1"/>
    <col min="15879" max="15880" width="9.140625" style="42"/>
    <col min="15881" max="15881" width="12.42578125" style="42" bestFit="1" customWidth="1"/>
    <col min="15882" max="15882" width="13.42578125" style="42" bestFit="1" customWidth="1"/>
    <col min="15883" max="16129" width="9.140625" style="42"/>
    <col min="16130" max="16130" width="9.5703125" style="42" customWidth="1"/>
    <col min="16131" max="16131" width="54" style="42" customWidth="1"/>
    <col min="16132" max="16132" width="22.28515625" style="42" customWidth="1"/>
    <col min="16133" max="16133" width="20.5703125" style="42" customWidth="1"/>
    <col min="16134" max="16134" width="15.28515625" style="42" customWidth="1"/>
    <col min="16135" max="16136" width="9.140625" style="42"/>
    <col min="16137" max="16137" width="12.42578125" style="42" bestFit="1" customWidth="1"/>
    <col min="16138" max="16138" width="13.42578125" style="42" bestFit="1" customWidth="1"/>
    <col min="16139" max="16384" width="9.140625" style="42"/>
  </cols>
  <sheetData>
    <row r="4" spans="2:6" ht="15.75">
      <c r="B4" s="40"/>
      <c r="C4" s="40"/>
      <c r="D4" s="41"/>
      <c r="E4" s="40" t="s">
        <v>314</v>
      </c>
      <c r="F4" s="40"/>
    </row>
    <row r="5" spans="2:6" ht="15.75">
      <c r="B5" s="40"/>
      <c r="C5" s="40"/>
      <c r="D5" s="41"/>
      <c r="E5" s="40" t="s">
        <v>315</v>
      </c>
      <c r="F5" s="40"/>
    </row>
    <row r="6" spans="2:6" ht="15.75">
      <c r="B6" s="40"/>
      <c r="C6" s="40"/>
      <c r="D6" s="41"/>
      <c r="E6" s="40" t="s">
        <v>52</v>
      </c>
      <c r="F6" s="40"/>
    </row>
    <row r="7" spans="2:6" ht="15.75">
      <c r="B7" s="40"/>
      <c r="C7" s="40"/>
      <c r="D7" s="41"/>
      <c r="E7" s="40" t="s">
        <v>248</v>
      </c>
      <c r="F7" s="40"/>
    </row>
    <row r="8" spans="2:6" ht="15.75">
      <c r="B8" s="40"/>
      <c r="C8" s="40"/>
      <c r="D8" s="41"/>
      <c r="E8" s="41"/>
      <c r="F8" s="40"/>
    </row>
    <row r="9" spans="2:6" ht="15.75">
      <c r="B9" s="40"/>
      <c r="C9" s="40"/>
      <c r="D9" s="41"/>
      <c r="E9" s="41"/>
      <c r="F9" s="40"/>
    </row>
    <row r="10" spans="2:6" ht="15.75">
      <c r="B10" s="40"/>
      <c r="C10" s="40"/>
      <c r="D10" s="41"/>
      <c r="E10" s="41"/>
      <c r="F10" s="40"/>
    </row>
    <row r="11" spans="2:6" ht="51.75" customHeight="1">
      <c r="B11" s="97" t="s">
        <v>249</v>
      </c>
      <c r="C11" s="98"/>
      <c r="D11" s="98"/>
      <c r="E11" s="98"/>
      <c r="F11" s="98"/>
    </row>
    <row r="12" spans="2:6" ht="15.75">
      <c r="B12" s="40"/>
      <c r="C12" s="40"/>
      <c r="D12" s="41"/>
      <c r="E12" s="41"/>
      <c r="F12" s="40"/>
    </row>
    <row r="13" spans="2:6" ht="33">
      <c r="B13" s="43" t="s">
        <v>53</v>
      </c>
      <c r="C13" s="76" t="s">
        <v>54</v>
      </c>
      <c r="D13" s="77" t="s">
        <v>8</v>
      </c>
      <c r="E13" s="78" t="s">
        <v>9</v>
      </c>
      <c r="F13" s="77" t="s">
        <v>285</v>
      </c>
    </row>
    <row r="14" spans="2:6">
      <c r="B14" s="47">
        <v>1</v>
      </c>
      <c r="C14" s="48">
        <v>2</v>
      </c>
      <c r="D14" s="49">
        <v>3</v>
      </c>
      <c r="E14" s="49">
        <v>4</v>
      </c>
      <c r="F14" s="49">
        <v>5</v>
      </c>
    </row>
    <row r="15" spans="2:6" ht="47.25">
      <c r="B15" s="50">
        <v>2310</v>
      </c>
      <c r="C15" s="51" t="s">
        <v>55</v>
      </c>
      <c r="D15" s="52">
        <v>80000</v>
      </c>
      <c r="E15" s="52">
        <v>80000</v>
      </c>
      <c r="F15" s="53">
        <v>0.5</v>
      </c>
    </row>
    <row r="16" spans="2:6" ht="47.25">
      <c r="B16" s="54" t="s">
        <v>56</v>
      </c>
      <c r="C16" s="55" t="s">
        <v>57</v>
      </c>
      <c r="D16" s="56">
        <v>2144000</v>
      </c>
      <c r="E16" s="56">
        <v>2048122.93</v>
      </c>
      <c r="F16" s="57">
        <f t="shared" ref="F16:F117" si="0">+E16/D16</f>
        <v>0.95528121735074623</v>
      </c>
    </row>
    <row r="17" spans="2:6" ht="47.25">
      <c r="B17" s="54" t="s">
        <v>58</v>
      </c>
      <c r="C17" s="55" t="s">
        <v>59</v>
      </c>
      <c r="D17" s="56">
        <v>151900</v>
      </c>
      <c r="E17" s="56">
        <v>130880</v>
      </c>
      <c r="F17" s="57">
        <f t="shared" si="0"/>
        <v>0.86161948650427911</v>
      </c>
    </row>
    <row r="18" spans="2:6" ht="31.5">
      <c r="B18" s="54" t="s">
        <v>60</v>
      </c>
      <c r="C18" s="55" t="s">
        <v>61</v>
      </c>
      <c r="D18" s="56">
        <v>1206960</v>
      </c>
      <c r="E18" s="56">
        <v>1088330</v>
      </c>
      <c r="F18" s="57">
        <f t="shared" si="0"/>
        <v>0.90171173858288589</v>
      </c>
    </row>
    <row r="19" spans="2:6" ht="31.5">
      <c r="B19" s="54" t="s">
        <v>62</v>
      </c>
      <c r="C19" s="58" t="s">
        <v>63</v>
      </c>
      <c r="D19" s="56">
        <v>49320</v>
      </c>
      <c r="E19" s="56">
        <v>49320</v>
      </c>
      <c r="F19" s="57">
        <f t="shared" si="0"/>
        <v>1</v>
      </c>
    </row>
    <row r="20" spans="2:6" ht="31.5">
      <c r="B20" s="54" t="s">
        <v>64</v>
      </c>
      <c r="C20" s="58" t="s">
        <v>65</v>
      </c>
      <c r="D20" s="56">
        <v>90420</v>
      </c>
      <c r="E20" s="56">
        <v>90420</v>
      </c>
      <c r="F20" s="57">
        <f t="shared" si="0"/>
        <v>1</v>
      </c>
    </row>
    <row r="21" spans="2:6" ht="47.25">
      <c r="B21" s="54" t="s">
        <v>66</v>
      </c>
      <c r="C21" s="58" t="s">
        <v>67</v>
      </c>
      <c r="D21" s="56">
        <v>142000</v>
      </c>
      <c r="E21" s="56">
        <v>117000</v>
      </c>
      <c r="F21" s="57">
        <f t="shared" si="0"/>
        <v>0.823943661971831</v>
      </c>
    </row>
    <row r="22" spans="2:6" ht="47.25">
      <c r="B22" s="54" t="s">
        <v>252</v>
      </c>
      <c r="C22" s="58" t="s">
        <v>67</v>
      </c>
      <c r="D22" s="56">
        <v>63213</v>
      </c>
      <c r="E22" s="56">
        <v>57393.5</v>
      </c>
      <c r="F22" s="57">
        <f t="shared" ref="F22:F23" si="1">+E22/D22</f>
        <v>0.90793824055178518</v>
      </c>
    </row>
    <row r="23" spans="2:6" ht="47.25">
      <c r="B23" s="54" t="s">
        <v>279</v>
      </c>
      <c r="C23" s="58" t="s">
        <v>67</v>
      </c>
      <c r="D23" s="56">
        <v>3587</v>
      </c>
      <c r="E23" s="56">
        <v>3256.93</v>
      </c>
      <c r="F23" s="57">
        <f t="shared" si="1"/>
        <v>0.90798160022302754</v>
      </c>
    </row>
    <row r="24" spans="2:6" ht="63">
      <c r="B24" s="54" t="s">
        <v>68</v>
      </c>
      <c r="C24" s="55" t="s">
        <v>69</v>
      </c>
      <c r="D24" s="56">
        <v>100000</v>
      </c>
      <c r="E24" s="56">
        <v>99714.2</v>
      </c>
      <c r="F24" s="57">
        <f t="shared" si="0"/>
        <v>0.99714199999999997</v>
      </c>
    </row>
    <row r="25" spans="2:6" ht="47.25">
      <c r="B25" s="54" t="s">
        <v>70</v>
      </c>
      <c r="C25" s="55" t="s">
        <v>71</v>
      </c>
      <c r="D25" s="56">
        <v>250000</v>
      </c>
      <c r="E25" s="56">
        <v>248499.99</v>
      </c>
      <c r="F25" s="57">
        <f t="shared" si="0"/>
        <v>0.99399996000000002</v>
      </c>
    </row>
    <row r="26" spans="2:6" ht="47.25">
      <c r="B26" s="54" t="s">
        <v>72</v>
      </c>
      <c r="C26" s="55" t="s">
        <v>73</v>
      </c>
      <c r="D26" s="56">
        <v>82000</v>
      </c>
      <c r="E26" s="56">
        <v>82000</v>
      </c>
      <c r="F26" s="57">
        <f t="shared" si="0"/>
        <v>1</v>
      </c>
    </row>
    <row r="27" spans="2:6" ht="63">
      <c r="B27" s="54" t="s">
        <v>74</v>
      </c>
      <c r="C27" s="55" t="s">
        <v>75</v>
      </c>
      <c r="D27" s="56">
        <v>10320</v>
      </c>
      <c r="E27" s="56">
        <v>9574.93</v>
      </c>
      <c r="F27" s="57">
        <f t="shared" si="0"/>
        <v>0.92780329457364341</v>
      </c>
    </row>
    <row r="28" spans="2:6" ht="15.75">
      <c r="B28" s="54" t="s">
        <v>76</v>
      </c>
      <c r="C28" s="55" t="s">
        <v>77</v>
      </c>
      <c r="D28" s="56">
        <v>22000</v>
      </c>
      <c r="E28" s="56">
        <v>22000</v>
      </c>
      <c r="F28" s="57">
        <f t="shared" si="0"/>
        <v>1</v>
      </c>
    </row>
    <row r="29" spans="2:6" ht="15.75">
      <c r="B29" s="54" t="s">
        <v>78</v>
      </c>
      <c r="C29" s="55" t="s">
        <v>79</v>
      </c>
      <c r="D29" s="56">
        <v>630140</v>
      </c>
      <c r="E29" s="56">
        <v>621564.69999999995</v>
      </c>
      <c r="F29" s="57">
        <f t="shared" si="0"/>
        <v>0.98639143682356289</v>
      </c>
    </row>
    <row r="30" spans="2:6" ht="15.75">
      <c r="B30" s="54" t="s">
        <v>80</v>
      </c>
      <c r="C30" s="55" t="s">
        <v>81</v>
      </c>
      <c r="D30" s="59">
        <v>508800</v>
      </c>
      <c r="E30" s="59">
        <v>462447.48</v>
      </c>
      <c r="F30" s="57">
        <f t="shared" si="0"/>
        <v>0.90889834905660372</v>
      </c>
    </row>
    <row r="31" spans="2:6" ht="31.5">
      <c r="B31" s="54" t="s">
        <v>82</v>
      </c>
      <c r="C31" s="55" t="s">
        <v>83</v>
      </c>
      <c r="D31" s="59">
        <v>30900</v>
      </c>
      <c r="E31" s="59">
        <v>23900</v>
      </c>
      <c r="F31" s="57">
        <f t="shared" si="0"/>
        <v>0.77346278317152106</v>
      </c>
    </row>
    <row r="32" spans="2:6" ht="31.5">
      <c r="B32" s="54" t="s">
        <v>84</v>
      </c>
      <c r="C32" s="55" t="s">
        <v>85</v>
      </c>
      <c r="D32" s="56">
        <v>276910</v>
      </c>
      <c r="E32" s="56">
        <v>276909.73</v>
      </c>
      <c r="F32" s="57">
        <f t="shared" si="0"/>
        <v>0.99999902495395609</v>
      </c>
    </row>
    <row r="33" spans="2:6" ht="15.75">
      <c r="B33" s="54" t="s">
        <v>86</v>
      </c>
      <c r="C33" s="55" t="s">
        <v>87</v>
      </c>
      <c r="D33" s="60">
        <v>1374326</v>
      </c>
      <c r="E33" s="60">
        <v>1290600.33</v>
      </c>
      <c r="F33" s="57">
        <f t="shared" si="0"/>
        <v>0.93907874114293122</v>
      </c>
    </row>
    <row r="34" spans="2:6" ht="15.75">
      <c r="B34" s="54" t="s">
        <v>88</v>
      </c>
      <c r="C34" s="55" t="s">
        <v>89</v>
      </c>
      <c r="D34" s="56">
        <v>15600</v>
      </c>
      <c r="E34" s="56">
        <v>13800</v>
      </c>
      <c r="F34" s="57">
        <f t="shared" si="0"/>
        <v>0.88461538461538458</v>
      </c>
    </row>
    <row r="35" spans="2:6" ht="15.75">
      <c r="B35" s="54" t="s">
        <v>90</v>
      </c>
      <c r="C35" s="61" t="s">
        <v>91</v>
      </c>
      <c r="D35" s="56">
        <v>27258602</v>
      </c>
      <c r="E35" s="56">
        <v>26676645.73</v>
      </c>
      <c r="F35" s="57">
        <f t="shared" si="0"/>
        <v>0.97865054598177859</v>
      </c>
    </row>
    <row r="36" spans="2:6" ht="15.75">
      <c r="B36" s="54" t="s">
        <v>250</v>
      </c>
      <c r="C36" s="61" t="s">
        <v>91</v>
      </c>
      <c r="D36" s="56">
        <v>238281</v>
      </c>
      <c r="E36" s="56">
        <v>224886.73</v>
      </c>
      <c r="F36" s="57">
        <f t="shared" si="0"/>
        <v>0.94378792266273859</v>
      </c>
    </row>
    <row r="37" spans="2:6" ht="15.75">
      <c r="B37" s="54" t="s">
        <v>251</v>
      </c>
      <c r="C37" s="61" t="s">
        <v>91</v>
      </c>
      <c r="D37" s="56">
        <v>49076</v>
      </c>
      <c r="E37" s="56">
        <v>46726.73</v>
      </c>
      <c r="F37" s="57">
        <f t="shared" si="0"/>
        <v>0.95212996169206954</v>
      </c>
    </row>
    <row r="38" spans="2:6" ht="31.5">
      <c r="B38" s="54" t="s">
        <v>92</v>
      </c>
      <c r="C38" s="61" t="s">
        <v>93</v>
      </c>
      <c r="D38" s="56">
        <v>244918</v>
      </c>
      <c r="E38" s="56">
        <v>244916.71</v>
      </c>
      <c r="F38" s="57">
        <f t="shared" si="0"/>
        <v>0.99999473293102181</v>
      </c>
    </row>
    <row r="39" spans="2:6" ht="15.75">
      <c r="B39" s="54" t="s">
        <v>94</v>
      </c>
      <c r="C39" s="61" t="s">
        <v>95</v>
      </c>
      <c r="D39" s="56">
        <v>1935162</v>
      </c>
      <c r="E39" s="56">
        <v>1909433.34</v>
      </c>
      <c r="F39" s="57">
        <f t="shared" si="0"/>
        <v>0.98670464798295965</v>
      </c>
    </row>
    <row r="40" spans="2:6" ht="15.75">
      <c r="B40" s="54" t="s">
        <v>257</v>
      </c>
      <c r="C40" s="61" t="s">
        <v>95</v>
      </c>
      <c r="D40" s="56">
        <v>3095</v>
      </c>
      <c r="E40" s="56">
        <v>3071.53</v>
      </c>
      <c r="F40" s="57">
        <f t="shared" si="0"/>
        <v>0.99241680129240717</v>
      </c>
    </row>
    <row r="41" spans="2:6" ht="15.75">
      <c r="B41" s="54" t="s">
        <v>258</v>
      </c>
      <c r="C41" s="61" t="s">
        <v>95</v>
      </c>
      <c r="D41" s="56">
        <v>168</v>
      </c>
      <c r="E41" s="56">
        <v>166.62</v>
      </c>
      <c r="F41" s="57">
        <f t="shared" si="0"/>
        <v>0.99178571428571427</v>
      </c>
    </row>
    <row r="42" spans="2:6" ht="31.5">
      <c r="B42" s="54" t="s">
        <v>96</v>
      </c>
      <c r="C42" s="61" t="s">
        <v>97</v>
      </c>
      <c r="D42" s="56">
        <v>3411573</v>
      </c>
      <c r="E42" s="56">
        <v>3411569.64</v>
      </c>
      <c r="F42" s="57">
        <f t="shared" si="0"/>
        <v>0.99999901511707356</v>
      </c>
    </row>
    <row r="43" spans="2:6" ht="31.5">
      <c r="B43" s="54" t="s">
        <v>98</v>
      </c>
      <c r="C43" s="61" t="s">
        <v>99</v>
      </c>
      <c r="D43" s="56">
        <v>468820</v>
      </c>
      <c r="E43" s="56">
        <v>468819.59</v>
      </c>
      <c r="F43" s="57">
        <f t="shared" si="0"/>
        <v>0.99999912546393077</v>
      </c>
    </row>
    <row r="44" spans="2:6" ht="31.5">
      <c r="B44" s="54" t="s">
        <v>100</v>
      </c>
      <c r="C44" s="61" t="s">
        <v>101</v>
      </c>
      <c r="D44" s="56">
        <v>288632</v>
      </c>
      <c r="E44" s="56">
        <v>288631</v>
      </c>
      <c r="F44" s="57">
        <f t="shared" si="0"/>
        <v>0.99999653538069233</v>
      </c>
    </row>
    <row r="45" spans="2:6" ht="15.75">
      <c r="B45" s="54" t="s">
        <v>102</v>
      </c>
      <c r="C45" s="61" t="s">
        <v>103</v>
      </c>
      <c r="D45" s="56">
        <v>4461782</v>
      </c>
      <c r="E45" s="56">
        <v>4317305.26</v>
      </c>
      <c r="F45" s="57">
        <f>+E45/D45</f>
        <v>0.96761904996703108</v>
      </c>
    </row>
    <row r="46" spans="2:6" ht="15.75">
      <c r="B46" s="54" t="s">
        <v>253</v>
      </c>
      <c r="C46" s="61" t="s">
        <v>103</v>
      </c>
      <c r="D46" s="56">
        <v>59768</v>
      </c>
      <c r="E46" s="56">
        <v>40149.19</v>
      </c>
      <c r="F46" s="57">
        <f t="shared" ref="F46:F47" si="2">+E46/D46</f>
        <v>0.67175060232900552</v>
      </c>
    </row>
    <row r="47" spans="2:6" ht="15.75">
      <c r="B47" s="54" t="s">
        <v>254</v>
      </c>
      <c r="C47" s="61" t="s">
        <v>103</v>
      </c>
      <c r="D47" s="56">
        <v>8573</v>
      </c>
      <c r="E47" s="56">
        <v>7030.18</v>
      </c>
      <c r="F47" s="57">
        <f t="shared" si="2"/>
        <v>0.82003732649014349</v>
      </c>
    </row>
    <row r="48" spans="2:6" ht="15.75">
      <c r="B48" s="54" t="s">
        <v>104</v>
      </c>
      <c r="C48" s="61" t="s">
        <v>105</v>
      </c>
      <c r="D48" s="56">
        <v>715427</v>
      </c>
      <c r="E48" s="56">
        <v>659750.43999999994</v>
      </c>
      <c r="F48" s="57">
        <f>+E48/D48</f>
        <v>0.92217716133162431</v>
      </c>
    </row>
    <row r="49" spans="2:6" ht="15.75">
      <c r="B49" s="54" t="s">
        <v>255</v>
      </c>
      <c r="C49" s="61" t="s">
        <v>105</v>
      </c>
      <c r="D49" s="56">
        <v>9491</v>
      </c>
      <c r="E49" s="56">
        <v>6042.11</v>
      </c>
      <c r="F49" s="57">
        <f t="shared" ref="F49:F50" si="3">+E49/D49</f>
        <v>0.63661468759877771</v>
      </c>
    </row>
    <row r="50" spans="2:6" ht="15.75">
      <c r="B50" s="54" t="s">
        <v>256</v>
      </c>
      <c r="C50" s="61" t="s">
        <v>105</v>
      </c>
      <c r="D50" s="56">
        <v>1454</v>
      </c>
      <c r="E50" s="56">
        <v>1172.08</v>
      </c>
      <c r="F50" s="57">
        <f t="shared" si="3"/>
        <v>0.80610729023383765</v>
      </c>
    </row>
    <row r="51" spans="2:6" ht="15.75">
      <c r="B51" s="54" t="s">
        <v>106</v>
      </c>
      <c r="C51" s="55" t="s">
        <v>107</v>
      </c>
      <c r="D51" s="59">
        <v>2851968</v>
      </c>
      <c r="E51" s="59">
        <v>2851967.2</v>
      </c>
      <c r="F51" s="57">
        <f t="shared" si="0"/>
        <v>0.99999971949194388</v>
      </c>
    </row>
    <row r="52" spans="2:6" ht="31.5">
      <c r="B52" s="54" t="s">
        <v>108</v>
      </c>
      <c r="C52" s="55" t="s">
        <v>109</v>
      </c>
      <c r="D52" s="59">
        <v>6000</v>
      </c>
      <c r="E52" s="59">
        <v>5760</v>
      </c>
      <c r="F52" s="57">
        <f t="shared" si="0"/>
        <v>0.96</v>
      </c>
    </row>
    <row r="53" spans="2:6" ht="47.25">
      <c r="B53" s="54" t="s">
        <v>110</v>
      </c>
      <c r="C53" s="55" t="s">
        <v>111</v>
      </c>
      <c r="D53" s="62">
        <v>120000</v>
      </c>
      <c r="E53" s="62">
        <v>83159.259999999995</v>
      </c>
      <c r="F53" s="57">
        <f t="shared" si="0"/>
        <v>0.69299383333333331</v>
      </c>
    </row>
    <row r="54" spans="2:6" ht="15.75">
      <c r="B54" s="54" t="s">
        <v>112</v>
      </c>
      <c r="C54" s="55" t="s">
        <v>113</v>
      </c>
      <c r="D54" s="56">
        <v>672774</v>
      </c>
      <c r="E54" s="56">
        <v>615663.74</v>
      </c>
      <c r="F54" s="57">
        <f t="shared" si="0"/>
        <v>0.91511226652635203</v>
      </c>
    </row>
    <row r="55" spans="2:6" ht="15.75">
      <c r="B55" s="54" t="s">
        <v>259</v>
      </c>
      <c r="C55" s="55" t="s">
        <v>113</v>
      </c>
      <c r="D55" s="56">
        <v>1037436</v>
      </c>
      <c r="E55" s="56">
        <v>889030.24</v>
      </c>
      <c r="F55" s="57">
        <f t="shared" si="0"/>
        <v>0.85694947929318044</v>
      </c>
    </row>
    <row r="56" spans="2:6" ht="15.75">
      <c r="B56" s="54" t="s">
        <v>260</v>
      </c>
      <c r="C56" s="55" t="s">
        <v>113</v>
      </c>
      <c r="D56" s="56">
        <v>143989</v>
      </c>
      <c r="E56" s="56">
        <v>137858.74</v>
      </c>
      <c r="F56" s="57">
        <f t="shared" si="0"/>
        <v>0.95742549778108044</v>
      </c>
    </row>
    <row r="57" spans="2:6" ht="31.5">
      <c r="B57" s="54" t="s">
        <v>114</v>
      </c>
      <c r="C57" s="61" t="s">
        <v>115</v>
      </c>
      <c r="D57" s="56">
        <v>127360</v>
      </c>
      <c r="E57" s="56">
        <v>127359.64</v>
      </c>
      <c r="F57" s="57">
        <f t="shared" si="0"/>
        <v>0.99999717336683414</v>
      </c>
    </row>
    <row r="58" spans="2:6" ht="15.75">
      <c r="B58" s="54" t="s">
        <v>116</v>
      </c>
      <c r="C58" s="55" t="s">
        <v>117</v>
      </c>
      <c r="D58" s="56">
        <v>2989758</v>
      </c>
      <c r="E58" s="56">
        <v>2734062.92</v>
      </c>
      <c r="F58" s="57">
        <f t="shared" si="0"/>
        <v>0.91447632885337204</v>
      </c>
    </row>
    <row r="59" spans="2:6" ht="15.75">
      <c r="B59" s="54" t="s">
        <v>283</v>
      </c>
      <c r="C59" s="55" t="s">
        <v>117</v>
      </c>
      <c r="D59" s="56">
        <v>154545</v>
      </c>
      <c r="E59" s="56">
        <v>113585.35</v>
      </c>
      <c r="F59" s="57">
        <f t="shared" si="0"/>
        <v>0.73496619107703265</v>
      </c>
    </row>
    <row r="60" spans="2:6" ht="15.75">
      <c r="B60" s="54" t="s">
        <v>284</v>
      </c>
      <c r="C60" s="55" t="s">
        <v>117</v>
      </c>
      <c r="D60" s="56">
        <v>12757</v>
      </c>
      <c r="E60" s="56">
        <v>9906.49</v>
      </c>
      <c r="F60" s="57">
        <f t="shared" si="0"/>
        <v>0.77655326487418674</v>
      </c>
    </row>
    <row r="61" spans="2:6" ht="15.75">
      <c r="B61" s="54" t="s">
        <v>118</v>
      </c>
      <c r="C61" s="55" t="s">
        <v>119</v>
      </c>
      <c r="D61" s="56">
        <v>507229</v>
      </c>
      <c r="E61" s="56">
        <v>506669.48</v>
      </c>
      <c r="F61" s="57">
        <f t="shared" si="0"/>
        <v>0.99889690849695101</v>
      </c>
    </row>
    <row r="62" spans="2:6" ht="15.75">
      <c r="B62" s="54" t="s">
        <v>120</v>
      </c>
      <c r="C62" s="55" t="s">
        <v>121</v>
      </c>
      <c r="D62" s="56">
        <v>47424</v>
      </c>
      <c r="E62" s="56">
        <v>46499.43</v>
      </c>
      <c r="F62" s="57">
        <f t="shared" si="0"/>
        <v>0.98050417510121457</v>
      </c>
    </row>
    <row r="63" spans="2:6" ht="15.75">
      <c r="B63" s="63" t="s">
        <v>122</v>
      </c>
      <c r="C63" s="64" t="s">
        <v>123</v>
      </c>
      <c r="D63" s="56">
        <v>253788</v>
      </c>
      <c r="E63" s="56">
        <v>251965.88</v>
      </c>
      <c r="F63" s="57">
        <f t="shared" si="0"/>
        <v>0.99282030671268939</v>
      </c>
    </row>
    <row r="64" spans="2:6" ht="15.75">
      <c r="B64" s="63" t="s">
        <v>261</v>
      </c>
      <c r="C64" s="64" t="s">
        <v>123</v>
      </c>
      <c r="D64" s="56">
        <v>116686</v>
      </c>
      <c r="E64" s="56">
        <v>108418.55</v>
      </c>
      <c r="F64" s="57">
        <f t="shared" si="0"/>
        <v>0.92914788406492643</v>
      </c>
    </row>
    <row r="65" spans="2:6" ht="15.75">
      <c r="B65" s="63" t="s">
        <v>262</v>
      </c>
      <c r="C65" s="64" t="s">
        <v>123</v>
      </c>
      <c r="D65" s="56">
        <v>18239</v>
      </c>
      <c r="E65" s="56">
        <v>17107.18</v>
      </c>
      <c r="F65" s="57">
        <f t="shared" si="0"/>
        <v>0.93794506277756462</v>
      </c>
    </row>
    <row r="66" spans="2:6" ht="15.75">
      <c r="B66" s="63" t="s">
        <v>124</v>
      </c>
      <c r="C66" s="64" t="s">
        <v>125</v>
      </c>
      <c r="D66" s="56">
        <v>6500</v>
      </c>
      <c r="E66" s="56">
        <v>6500</v>
      </c>
      <c r="F66" s="57">
        <v>0</v>
      </c>
    </row>
    <row r="67" spans="2:6" ht="15.75">
      <c r="B67" s="54" t="s">
        <v>126</v>
      </c>
      <c r="C67" s="55" t="s">
        <v>127</v>
      </c>
      <c r="D67" s="56">
        <v>2368237</v>
      </c>
      <c r="E67" s="56">
        <v>2256915.2999999998</v>
      </c>
      <c r="F67" s="57">
        <f t="shared" si="0"/>
        <v>0.95299385154441885</v>
      </c>
    </row>
    <row r="68" spans="2:6" ht="15.75">
      <c r="B68" s="54" t="s">
        <v>128</v>
      </c>
      <c r="C68" s="55" t="s">
        <v>129</v>
      </c>
      <c r="D68" s="56">
        <v>3127362</v>
      </c>
      <c r="E68" s="56">
        <v>2858393.5</v>
      </c>
      <c r="F68" s="57">
        <f t="shared" si="0"/>
        <v>0.9139950859542324</v>
      </c>
    </row>
    <row r="69" spans="2:6" ht="15.75">
      <c r="B69" s="54" t="s">
        <v>130</v>
      </c>
      <c r="C69" s="55" t="s">
        <v>131</v>
      </c>
      <c r="D69" s="56">
        <v>57816</v>
      </c>
      <c r="E69" s="56">
        <v>52886</v>
      </c>
      <c r="F69" s="57">
        <f t="shared" si="0"/>
        <v>0.91472948664729492</v>
      </c>
    </row>
    <row r="70" spans="2:6" ht="15.75">
      <c r="B70" s="54" t="s">
        <v>132</v>
      </c>
      <c r="C70" s="55" t="s">
        <v>133</v>
      </c>
      <c r="D70" s="56">
        <v>3830454</v>
      </c>
      <c r="E70" s="56">
        <v>3661878.72</v>
      </c>
      <c r="F70" s="57">
        <f t="shared" si="0"/>
        <v>0.95599078333795429</v>
      </c>
    </row>
    <row r="71" spans="2:6" ht="15.75">
      <c r="B71" s="54" t="s">
        <v>263</v>
      </c>
      <c r="C71" s="55" t="s">
        <v>133</v>
      </c>
      <c r="D71" s="56">
        <v>828294</v>
      </c>
      <c r="E71" s="56">
        <v>383294.51</v>
      </c>
      <c r="F71" s="57">
        <f t="shared" si="0"/>
        <v>0.46275176447010363</v>
      </c>
    </row>
    <row r="72" spans="2:6" ht="15.75">
      <c r="B72" s="54" t="s">
        <v>264</v>
      </c>
      <c r="C72" s="55" t="s">
        <v>133</v>
      </c>
      <c r="D72" s="56">
        <v>63758</v>
      </c>
      <c r="E72" s="56">
        <v>38267.5</v>
      </c>
      <c r="F72" s="57">
        <f t="shared" si="0"/>
        <v>0.60019919068979577</v>
      </c>
    </row>
    <row r="73" spans="2:6" ht="15.75">
      <c r="B73" s="54" t="s">
        <v>134</v>
      </c>
      <c r="C73" s="55" t="s">
        <v>135</v>
      </c>
      <c r="D73" s="56">
        <v>53426</v>
      </c>
      <c r="E73" s="56">
        <v>42599.6</v>
      </c>
      <c r="F73" s="57">
        <f t="shared" si="0"/>
        <v>0.79735709205255867</v>
      </c>
    </row>
    <row r="74" spans="2:6" ht="31.5">
      <c r="B74" s="54" t="s">
        <v>136</v>
      </c>
      <c r="C74" s="55" t="s">
        <v>137</v>
      </c>
      <c r="D74" s="56">
        <v>50628</v>
      </c>
      <c r="E74" s="56">
        <v>44097.2</v>
      </c>
      <c r="F74" s="57">
        <f t="shared" si="0"/>
        <v>0.87100418740617835</v>
      </c>
    </row>
    <row r="75" spans="2:6" ht="31.5">
      <c r="B75" s="54" t="s">
        <v>138</v>
      </c>
      <c r="C75" s="55" t="s">
        <v>139</v>
      </c>
      <c r="D75" s="56">
        <v>133287</v>
      </c>
      <c r="E75" s="56">
        <v>120023.56</v>
      </c>
      <c r="F75" s="57">
        <f t="shared" si="0"/>
        <v>0.90048962014299971</v>
      </c>
    </row>
    <row r="76" spans="2:6" ht="15.75">
      <c r="B76" s="54" t="s">
        <v>140</v>
      </c>
      <c r="C76" s="55" t="s">
        <v>141</v>
      </c>
      <c r="D76" s="56">
        <v>8120</v>
      </c>
      <c r="E76" s="56">
        <v>4479.58</v>
      </c>
      <c r="F76" s="57">
        <f t="shared" si="0"/>
        <v>0.55167241379310339</v>
      </c>
    </row>
    <row r="77" spans="2:6" ht="31.5">
      <c r="B77" s="54" t="s">
        <v>142</v>
      </c>
      <c r="C77" s="55" t="s">
        <v>143</v>
      </c>
      <c r="D77" s="56">
        <v>34600</v>
      </c>
      <c r="E77" s="56">
        <v>18209</v>
      </c>
      <c r="F77" s="57">
        <f t="shared" si="0"/>
        <v>0.52627167630057803</v>
      </c>
    </row>
    <row r="78" spans="2:6" ht="31.5">
      <c r="B78" s="54" t="s">
        <v>144</v>
      </c>
      <c r="C78" s="58" t="s">
        <v>145</v>
      </c>
      <c r="D78" s="56">
        <v>74164</v>
      </c>
      <c r="E78" s="56">
        <v>72722.75</v>
      </c>
      <c r="F78" s="57">
        <f t="shared" si="0"/>
        <v>0.98056671700555531</v>
      </c>
    </row>
    <row r="79" spans="2:6" ht="15.75">
      <c r="B79" s="54" t="s">
        <v>146</v>
      </c>
      <c r="C79" s="55" t="s">
        <v>147</v>
      </c>
      <c r="D79" s="56">
        <v>99735</v>
      </c>
      <c r="E79" s="56">
        <v>89893.87</v>
      </c>
      <c r="F79" s="57">
        <f t="shared" si="0"/>
        <v>0.90132721712538222</v>
      </c>
    </row>
    <row r="80" spans="2:6" ht="15.75">
      <c r="B80" s="54" t="s">
        <v>265</v>
      </c>
      <c r="C80" s="55" t="s">
        <v>147</v>
      </c>
      <c r="D80" s="56">
        <v>1270</v>
      </c>
      <c r="E80" s="56">
        <v>228</v>
      </c>
      <c r="F80" s="57">
        <f t="shared" si="0"/>
        <v>0.17952755905511811</v>
      </c>
    </row>
    <row r="81" spans="2:6" ht="15.75">
      <c r="B81" s="54" t="s">
        <v>266</v>
      </c>
      <c r="C81" s="55" t="s">
        <v>147</v>
      </c>
      <c r="D81" s="56">
        <v>56</v>
      </c>
      <c r="E81" s="56">
        <v>12</v>
      </c>
      <c r="F81" s="57">
        <f t="shared" si="0"/>
        <v>0.21428571428571427</v>
      </c>
    </row>
    <row r="82" spans="2:6" ht="15.75">
      <c r="B82" s="54" t="s">
        <v>148</v>
      </c>
      <c r="C82" s="55" t="s">
        <v>149</v>
      </c>
      <c r="D82" s="56">
        <v>6340</v>
      </c>
      <c r="E82" s="56">
        <v>5054.34</v>
      </c>
      <c r="F82" s="57">
        <f t="shared" si="0"/>
        <v>0.79721451104100949</v>
      </c>
    </row>
    <row r="83" spans="2:6" ht="15.75">
      <c r="B83" s="54" t="s">
        <v>267</v>
      </c>
      <c r="C83" s="55" t="s">
        <v>149</v>
      </c>
      <c r="D83" s="56">
        <v>50356</v>
      </c>
      <c r="E83" s="56">
        <v>9422.6</v>
      </c>
      <c r="F83" s="57">
        <f t="shared" si="0"/>
        <v>0.18711970768130909</v>
      </c>
    </row>
    <row r="84" spans="2:6" ht="15.75">
      <c r="B84" s="54" t="s">
        <v>150</v>
      </c>
      <c r="C84" s="55" t="s">
        <v>151</v>
      </c>
      <c r="D84" s="56">
        <v>147817</v>
      </c>
      <c r="E84" s="56">
        <v>136758.82999999999</v>
      </c>
      <c r="F84" s="57">
        <f t="shared" si="0"/>
        <v>0.92519013374645664</v>
      </c>
    </row>
    <row r="85" spans="2:6" ht="15.75">
      <c r="B85" s="54" t="s">
        <v>152</v>
      </c>
      <c r="C85" s="55" t="s">
        <v>153</v>
      </c>
      <c r="D85" s="56">
        <v>1454142</v>
      </c>
      <c r="E85" s="56">
        <v>1444389.75</v>
      </c>
      <c r="F85" s="57">
        <f t="shared" si="0"/>
        <v>0.99329346790065898</v>
      </c>
    </row>
    <row r="86" spans="2:6" ht="15.75">
      <c r="B86" s="54" t="s">
        <v>268</v>
      </c>
      <c r="C86" s="55" t="s">
        <v>153</v>
      </c>
      <c r="D86" s="56">
        <v>2980</v>
      </c>
      <c r="E86" s="56">
        <v>2937.97</v>
      </c>
      <c r="F86" s="57">
        <f t="shared" si="0"/>
        <v>0.98589597315436239</v>
      </c>
    </row>
    <row r="87" spans="2:6" ht="15.75">
      <c r="B87" s="54" t="s">
        <v>269</v>
      </c>
      <c r="C87" s="55" t="s">
        <v>153</v>
      </c>
      <c r="D87" s="56">
        <v>1706</v>
      </c>
      <c r="E87" s="56">
        <v>1703.45</v>
      </c>
      <c r="F87" s="57">
        <f t="shared" si="0"/>
        <v>0.99850527549824153</v>
      </c>
    </row>
    <row r="88" spans="2:6" ht="15.75">
      <c r="B88" s="54" t="s">
        <v>154</v>
      </c>
      <c r="C88" s="55" t="s">
        <v>155</v>
      </c>
      <c r="D88" s="56">
        <v>53535</v>
      </c>
      <c r="E88" s="56">
        <v>51112.14</v>
      </c>
      <c r="F88" s="57">
        <f t="shared" si="0"/>
        <v>0.95474250490333423</v>
      </c>
    </row>
    <row r="89" spans="2:6" ht="15.75">
      <c r="B89" s="54" t="s">
        <v>156</v>
      </c>
      <c r="C89" s="55" t="s">
        <v>157</v>
      </c>
      <c r="D89" s="56">
        <v>3000</v>
      </c>
      <c r="E89" s="56">
        <v>1692</v>
      </c>
      <c r="F89" s="57">
        <f t="shared" si="0"/>
        <v>0.56399999999999995</v>
      </c>
    </row>
    <row r="90" spans="2:6" ht="15.75">
      <c r="B90" s="65" t="s">
        <v>158</v>
      </c>
      <c r="C90" s="55" t="s">
        <v>159</v>
      </c>
      <c r="D90" s="56">
        <v>2084</v>
      </c>
      <c r="E90" s="56">
        <v>1513.23</v>
      </c>
      <c r="F90" s="57">
        <f t="shared" si="0"/>
        <v>0.72611804222648757</v>
      </c>
    </row>
    <row r="91" spans="2:6" ht="31.5">
      <c r="B91" s="54" t="s">
        <v>160</v>
      </c>
      <c r="C91" s="55" t="s">
        <v>161</v>
      </c>
      <c r="D91" s="56">
        <v>3083</v>
      </c>
      <c r="E91" s="56">
        <v>1582.98</v>
      </c>
      <c r="F91" s="57">
        <f t="shared" si="0"/>
        <v>0.51345442750567627</v>
      </c>
    </row>
    <row r="92" spans="2:6" ht="15.75">
      <c r="B92" s="54" t="s">
        <v>162</v>
      </c>
      <c r="C92" s="55" t="s">
        <v>163</v>
      </c>
      <c r="D92" s="56">
        <v>122256</v>
      </c>
      <c r="E92" s="56">
        <v>114811</v>
      </c>
      <c r="F92" s="57">
        <f t="shared" si="0"/>
        <v>0.93910319329930636</v>
      </c>
    </row>
    <row r="93" spans="2:6" ht="15.75">
      <c r="B93" s="54" t="s">
        <v>164</v>
      </c>
      <c r="C93" s="58" t="s">
        <v>165</v>
      </c>
      <c r="D93" s="56">
        <v>670</v>
      </c>
      <c r="E93" s="56">
        <v>670</v>
      </c>
      <c r="F93" s="57">
        <f t="shared" si="0"/>
        <v>1</v>
      </c>
    </row>
    <row r="94" spans="2:6" ht="63">
      <c r="B94" s="54" t="s">
        <v>166</v>
      </c>
      <c r="C94" s="58" t="s">
        <v>167</v>
      </c>
      <c r="D94" s="56">
        <v>180</v>
      </c>
      <c r="E94" s="56">
        <v>173</v>
      </c>
      <c r="F94" s="57">
        <f t="shared" si="0"/>
        <v>0.96111111111111114</v>
      </c>
    </row>
    <row r="95" spans="2:6" ht="15.75">
      <c r="B95" s="54" t="s">
        <v>168</v>
      </c>
      <c r="C95" s="58" t="s">
        <v>169</v>
      </c>
      <c r="D95" s="56">
        <v>1272</v>
      </c>
      <c r="E95" s="56">
        <v>254.64</v>
      </c>
      <c r="F95" s="57">
        <f t="shared" si="0"/>
        <v>0.200188679245283</v>
      </c>
    </row>
    <row r="96" spans="2:6" ht="15.75">
      <c r="B96" s="54" t="s">
        <v>170</v>
      </c>
      <c r="C96" s="55" t="s">
        <v>171</v>
      </c>
      <c r="D96" s="56">
        <v>19000</v>
      </c>
      <c r="E96" s="56">
        <v>425</v>
      </c>
      <c r="F96" s="57">
        <f t="shared" si="0"/>
        <v>2.2368421052631579E-2</v>
      </c>
    </row>
    <row r="97" spans="2:6" ht="15.75">
      <c r="B97" s="54" t="s">
        <v>172</v>
      </c>
      <c r="C97" s="55" t="s">
        <v>173</v>
      </c>
      <c r="D97" s="56">
        <v>17100</v>
      </c>
      <c r="E97" s="56">
        <v>13034.91</v>
      </c>
      <c r="F97" s="57">
        <f t="shared" si="0"/>
        <v>0.76227543859649127</v>
      </c>
    </row>
    <row r="98" spans="2:6" ht="31.5">
      <c r="B98" s="54" t="s">
        <v>174</v>
      </c>
      <c r="C98" s="58" t="s">
        <v>175</v>
      </c>
      <c r="D98" s="56">
        <v>158425</v>
      </c>
      <c r="E98" s="56">
        <v>133038.54</v>
      </c>
      <c r="F98" s="57">
        <f t="shared" si="0"/>
        <v>0.83975723528483515</v>
      </c>
    </row>
    <row r="99" spans="2:6" ht="31.5">
      <c r="B99" s="54" t="s">
        <v>270</v>
      </c>
      <c r="C99" s="58" t="s">
        <v>175</v>
      </c>
      <c r="D99" s="56">
        <v>22680</v>
      </c>
      <c r="E99" s="56">
        <v>22040</v>
      </c>
      <c r="F99" s="57">
        <f t="shared" si="0"/>
        <v>0.97178130511463845</v>
      </c>
    </row>
    <row r="100" spans="2:6" ht="31.5">
      <c r="B100" s="54" t="s">
        <v>176</v>
      </c>
      <c r="C100" s="58" t="s">
        <v>177</v>
      </c>
      <c r="D100" s="56">
        <v>60671</v>
      </c>
      <c r="E100" s="56">
        <v>53259.839999999997</v>
      </c>
      <c r="F100" s="57">
        <f t="shared" si="0"/>
        <v>0.87784674721036404</v>
      </c>
    </row>
    <row r="101" spans="2:6" ht="31.5">
      <c r="B101" s="54" t="s">
        <v>271</v>
      </c>
      <c r="C101" s="58" t="s">
        <v>177</v>
      </c>
      <c r="D101" s="56">
        <v>14411</v>
      </c>
      <c r="E101" s="56">
        <v>10387.459999999999</v>
      </c>
      <c r="F101" s="57">
        <f t="shared" si="0"/>
        <v>0.72080077718409541</v>
      </c>
    </row>
    <row r="102" spans="2:6" ht="31.5">
      <c r="B102" s="54" t="s">
        <v>272</v>
      </c>
      <c r="C102" s="58" t="s">
        <v>177</v>
      </c>
      <c r="D102" s="56">
        <v>1695</v>
      </c>
      <c r="E102" s="56">
        <v>1435.09</v>
      </c>
      <c r="F102" s="57">
        <f t="shared" si="0"/>
        <v>0.84666076696165182</v>
      </c>
    </row>
    <row r="103" spans="2:6" ht="31.5">
      <c r="B103" s="54" t="s">
        <v>178</v>
      </c>
      <c r="C103" s="55" t="s">
        <v>179</v>
      </c>
      <c r="D103" s="56">
        <v>162010</v>
      </c>
      <c r="E103" s="56">
        <v>140759.45000000001</v>
      </c>
      <c r="F103" s="57">
        <f t="shared" si="0"/>
        <v>0.86883186223072661</v>
      </c>
    </row>
    <row r="104" spans="2:6" ht="31.5">
      <c r="B104" s="54" t="s">
        <v>273</v>
      </c>
      <c r="C104" s="55" t="s">
        <v>179</v>
      </c>
      <c r="D104" s="56">
        <v>34167</v>
      </c>
      <c r="E104" s="56">
        <v>31392.18</v>
      </c>
      <c r="F104" s="57">
        <f t="shared" si="0"/>
        <v>0.91878654842391783</v>
      </c>
    </row>
    <row r="105" spans="2:6" ht="31.5">
      <c r="B105" s="54" t="s">
        <v>274</v>
      </c>
      <c r="C105" s="55" t="s">
        <v>179</v>
      </c>
      <c r="D105" s="56">
        <v>3455</v>
      </c>
      <c r="E105" s="56">
        <v>3281.62</v>
      </c>
      <c r="F105" s="57">
        <f t="shared" si="0"/>
        <v>0.94981765557163533</v>
      </c>
    </row>
    <row r="106" spans="2:6" ht="15.75">
      <c r="B106" s="54" t="s">
        <v>180</v>
      </c>
      <c r="C106" s="55" t="s">
        <v>181</v>
      </c>
      <c r="D106" s="56">
        <v>26900</v>
      </c>
      <c r="E106" s="56">
        <v>26714.52</v>
      </c>
      <c r="F106" s="57">
        <f t="shared" si="0"/>
        <v>0.99310483271375471</v>
      </c>
    </row>
    <row r="107" spans="2:6" ht="15.75">
      <c r="B107" s="54" t="s">
        <v>182</v>
      </c>
      <c r="C107" s="55" t="s">
        <v>183</v>
      </c>
      <c r="D107" s="60">
        <v>142912</v>
      </c>
      <c r="E107" s="60">
        <v>0</v>
      </c>
      <c r="F107" s="57">
        <f t="shared" si="0"/>
        <v>0</v>
      </c>
    </row>
    <row r="108" spans="2:6" ht="15.75">
      <c r="B108" s="54" t="s">
        <v>184</v>
      </c>
      <c r="C108" s="55" t="s">
        <v>185</v>
      </c>
      <c r="D108" s="56">
        <v>20810889</v>
      </c>
      <c r="E108" s="56">
        <v>18500023.170000002</v>
      </c>
      <c r="F108" s="57">
        <f t="shared" si="0"/>
        <v>0.8889588123794232</v>
      </c>
    </row>
    <row r="109" spans="2:6" ht="15.75">
      <c r="B109" s="54" t="s">
        <v>275</v>
      </c>
      <c r="C109" s="55" t="s">
        <v>185</v>
      </c>
      <c r="D109" s="56">
        <v>1495459</v>
      </c>
      <c r="E109" s="56">
        <v>847550.28</v>
      </c>
      <c r="F109" s="57">
        <f t="shared" si="0"/>
        <v>0.56674925892318018</v>
      </c>
    </row>
    <row r="110" spans="2:6" ht="15.75">
      <c r="B110" s="54" t="s">
        <v>276</v>
      </c>
      <c r="C110" s="55" t="s">
        <v>185</v>
      </c>
      <c r="D110" s="56">
        <v>1000000</v>
      </c>
      <c r="E110" s="56">
        <v>149567.71</v>
      </c>
      <c r="F110" s="57">
        <f t="shared" si="0"/>
        <v>0.14956770999999999</v>
      </c>
    </row>
    <row r="111" spans="2:6" ht="15.75">
      <c r="B111" s="54" t="s">
        <v>186</v>
      </c>
      <c r="C111" s="55" t="s">
        <v>187</v>
      </c>
      <c r="D111" s="56">
        <v>628468</v>
      </c>
      <c r="E111" s="56">
        <v>509398.54</v>
      </c>
      <c r="F111" s="57">
        <f t="shared" si="0"/>
        <v>0.81054013887739707</v>
      </c>
    </row>
    <row r="112" spans="2:6" ht="15.75">
      <c r="B112" s="54" t="s">
        <v>277</v>
      </c>
      <c r="C112" s="55" t="s">
        <v>187</v>
      </c>
      <c r="D112" s="56">
        <v>79629</v>
      </c>
      <c r="E112" s="56">
        <v>56581.43</v>
      </c>
      <c r="F112" s="57">
        <f t="shared" si="0"/>
        <v>0.71056311142925321</v>
      </c>
    </row>
    <row r="113" spans="2:10" ht="15.75">
      <c r="B113" s="54" t="s">
        <v>278</v>
      </c>
      <c r="C113" s="55" t="s">
        <v>187</v>
      </c>
      <c r="D113" s="56">
        <v>2742</v>
      </c>
      <c r="E113" s="56">
        <v>1957.75</v>
      </c>
      <c r="F113" s="57">
        <f t="shared" si="0"/>
        <v>0.71398614150255291</v>
      </c>
    </row>
    <row r="114" spans="2:10" ht="47.25">
      <c r="B114" s="54" t="s">
        <v>188</v>
      </c>
      <c r="C114" s="58" t="s">
        <v>189</v>
      </c>
      <c r="D114" s="56">
        <v>676471</v>
      </c>
      <c r="E114" s="56">
        <v>530361.77</v>
      </c>
      <c r="F114" s="57">
        <f t="shared" si="0"/>
        <v>0.7840125740793028</v>
      </c>
    </row>
    <row r="115" spans="2:10" ht="15.75">
      <c r="B115" s="54" t="s">
        <v>190</v>
      </c>
      <c r="C115" s="58" t="s">
        <v>191</v>
      </c>
      <c r="D115" s="56">
        <v>30000</v>
      </c>
      <c r="E115" s="56">
        <v>0</v>
      </c>
      <c r="F115" s="57">
        <f t="shared" si="0"/>
        <v>0</v>
      </c>
    </row>
    <row r="116" spans="2:10" ht="15.75">
      <c r="B116" s="54" t="s">
        <v>280</v>
      </c>
      <c r="C116" s="66" t="s">
        <v>281</v>
      </c>
      <c r="D116" s="59">
        <v>141800</v>
      </c>
      <c r="E116" s="59">
        <v>133200</v>
      </c>
      <c r="F116" s="57">
        <f t="shared" si="0"/>
        <v>0.93935119887165019</v>
      </c>
    </row>
    <row r="117" spans="2:10" ht="31.5">
      <c r="B117" s="54" t="s">
        <v>192</v>
      </c>
      <c r="C117" s="66" t="s">
        <v>282</v>
      </c>
      <c r="D117" s="59">
        <v>1358200</v>
      </c>
      <c r="E117" s="59">
        <v>878966.46</v>
      </c>
      <c r="F117" s="57">
        <f t="shared" si="0"/>
        <v>0.64715539684877044</v>
      </c>
      <c r="J117" s="67"/>
    </row>
    <row r="118" spans="2:10" ht="18.75">
      <c r="B118" s="99" t="s">
        <v>193</v>
      </c>
      <c r="C118" s="100"/>
      <c r="D118" s="68">
        <f>SUM(D15:D117)</f>
        <v>94921383</v>
      </c>
      <c r="E118" s="68">
        <f>SUM(E15:E117)</f>
        <v>87086918.439999998</v>
      </c>
      <c r="F118" s="69">
        <f>+E118/D118</f>
        <v>0.91746364926014612</v>
      </c>
      <c r="J118" s="67"/>
    </row>
    <row r="119" spans="2:10">
      <c r="J119" s="70"/>
    </row>
    <row r="120" spans="2:10">
      <c r="J120" s="67"/>
    </row>
    <row r="121" spans="2:10">
      <c r="E121" s="67"/>
    </row>
    <row r="123" spans="2:10">
      <c r="J123" s="67"/>
    </row>
    <row r="124" spans="2:10" ht="18.75">
      <c r="B124" s="71"/>
      <c r="C124" s="71"/>
      <c r="D124" s="72"/>
      <c r="E124" s="40" t="s">
        <v>194</v>
      </c>
      <c r="F124" s="40"/>
      <c r="J124" s="67"/>
    </row>
    <row r="125" spans="2:10" ht="18.75">
      <c r="B125" s="71"/>
      <c r="C125" s="71"/>
      <c r="D125" s="72"/>
      <c r="E125" s="40" t="s">
        <v>316</v>
      </c>
      <c r="F125" s="40"/>
    </row>
    <row r="126" spans="2:10" ht="18.75">
      <c r="B126" s="71"/>
      <c r="C126" s="71"/>
      <c r="D126" s="72"/>
      <c r="E126" s="40" t="s">
        <v>45</v>
      </c>
      <c r="F126" s="40"/>
    </row>
    <row r="127" spans="2:10" ht="18.75">
      <c r="B127" s="71"/>
      <c r="C127" s="71"/>
      <c r="D127" s="72"/>
      <c r="E127" s="40" t="s">
        <v>46</v>
      </c>
      <c r="F127" s="40"/>
    </row>
    <row r="128" spans="2:10" ht="18.75">
      <c r="B128" s="71"/>
      <c r="C128" s="71"/>
      <c r="D128" s="72"/>
      <c r="E128" s="40"/>
      <c r="F128" s="40"/>
    </row>
    <row r="129" spans="2:10" ht="43.5" customHeight="1">
      <c r="B129" s="97" t="s">
        <v>286</v>
      </c>
      <c r="C129" s="98"/>
      <c r="D129" s="98"/>
      <c r="E129" s="98"/>
      <c r="F129" s="98"/>
    </row>
    <row r="130" spans="2:10" ht="18.75">
      <c r="B130" s="71"/>
      <c r="C130" s="71"/>
      <c r="D130" s="72"/>
      <c r="E130" s="40"/>
      <c r="F130" s="40"/>
    </row>
    <row r="131" spans="2:10" ht="37.5">
      <c r="B131" s="43" t="s">
        <v>53</v>
      </c>
      <c r="C131" s="44" t="s">
        <v>195</v>
      </c>
      <c r="D131" s="45" t="s">
        <v>8</v>
      </c>
      <c r="E131" s="46" t="s">
        <v>9</v>
      </c>
      <c r="F131" s="45" t="s">
        <v>196</v>
      </c>
    </row>
    <row r="132" spans="2:10">
      <c r="B132" s="47">
        <v>1</v>
      </c>
      <c r="C132" s="48">
        <v>2</v>
      </c>
      <c r="D132" s="49">
        <v>3</v>
      </c>
      <c r="E132" s="49">
        <v>4</v>
      </c>
      <c r="F132" s="49">
        <v>5</v>
      </c>
    </row>
    <row r="133" spans="2:10" ht="15.75">
      <c r="B133" s="54" t="s">
        <v>197</v>
      </c>
      <c r="C133" s="55" t="s">
        <v>198</v>
      </c>
      <c r="D133" s="56">
        <v>6330275</v>
      </c>
      <c r="E133" s="56">
        <v>7150683</v>
      </c>
      <c r="F133" s="57">
        <f>E133/D133</f>
        <v>1.1296006887536481</v>
      </c>
    </row>
    <row r="134" spans="2:10" ht="15.75">
      <c r="B134" s="54" t="s">
        <v>199</v>
      </c>
      <c r="C134" s="55" t="s">
        <v>200</v>
      </c>
      <c r="D134" s="56">
        <v>100000</v>
      </c>
      <c r="E134" s="56">
        <v>174589.27</v>
      </c>
      <c r="F134" s="57">
        <f t="shared" ref="F134:F170" si="4">E134/D134</f>
        <v>1.7458927</v>
      </c>
    </row>
    <row r="135" spans="2:10" ht="15.75">
      <c r="B135" s="54" t="s">
        <v>201</v>
      </c>
      <c r="C135" s="55" t="s">
        <v>202</v>
      </c>
      <c r="D135" s="56">
        <v>1670000</v>
      </c>
      <c r="E135" s="56">
        <v>1750563</v>
      </c>
      <c r="F135" s="57">
        <f t="shared" si="4"/>
        <v>1.0482413173652694</v>
      </c>
    </row>
    <row r="136" spans="2:10" ht="31.5">
      <c r="B136" s="54" t="s">
        <v>203</v>
      </c>
      <c r="C136" s="55" t="s">
        <v>204</v>
      </c>
      <c r="D136" s="59">
        <v>2000</v>
      </c>
      <c r="E136" s="59">
        <v>1945.48</v>
      </c>
      <c r="F136" s="57">
        <f t="shared" si="4"/>
        <v>0.97274000000000005</v>
      </c>
      <c r="I136" s="73" t="s">
        <v>205</v>
      </c>
    </row>
    <row r="137" spans="2:10" ht="31.5">
      <c r="B137" s="54" t="s">
        <v>206</v>
      </c>
      <c r="C137" s="55" t="s">
        <v>207</v>
      </c>
      <c r="D137" s="59">
        <v>36792</v>
      </c>
      <c r="E137" s="59">
        <v>52125.75</v>
      </c>
      <c r="F137" s="57">
        <f t="shared" si="4"/>
        <v>1.416768590998043</v>
      </c>
      <c r="J137" s="67" t="e">
        <f>D142+#REF!+D167+#REF!</f>
        <v>#REF!</v>
      </c>
    </row>
    <row r="138" spans="2:10" ht="15.75">
      <c r="B138" s="54" t="s">
        <v>208</v>
      </c>
      <c r="C138" s="55" t="s">
        <v>209</v>
      </c>
      <c r="D138" s="56">
        <v>20000</v>
      </c>
      <c r="E138" s="56">
        <v>18799</v>
      </c>
      <c r="F138" s="57">
        <f t="shared" si="4"/>
        <v>0.93994999999999995</v>
      </c>
    </row>
    <row r="139" spans="2:10" ht="15.75">
      <c r="B139" s="54" t="s">
        <v>210</v>
      </c>
      <c r="C139" s="58" t="s">
        <v>211</v>
      </c>
      <c r="D139" s="74">
        <v>264960</v>
      </c>
      <c r="E139" s="74">
        <v>308889.48</v>
      </c>
      <c r="F139" s="57">
        <f t="shared" si="4"/>
        <v>1.1657966485507245</v>
      </c>
    </row>
    <row r="140" spans="2:10" ht="63">
      <c r="B140" s="54" t="s">
        <v>212</v>
      </c>
      <c r="C140" s="55" t="s">
        <v>213</v>
      </c>
      <c r="D140" s="59">
        <v>680990</v>
      </c>
      <c r="E140" s="59">
        <v>729711.35</v>
      </c>
      <c r="F140" s="57">
        <f t="shared" si="4"/>
        <v>1.0715448831847751</v>
      </c>
      <c r="J140" s="67" t="e">
        <f>E142+#REF!+E167+#REF!</f>
        <v>#REF!</v>
      </c>
    </row>
    <row r="141" spans="2:10" ht="15.75">
      <c r="B141" s="54" t="s">
        <v>214</v>
      </c>
      <c r="C141" s="55" t="s">
        <v>215</v>
      </c>
      <c r="D141" s="59">
        <v>1574500</v>
      </c>
      <c r="E141" s="59">
        <v>1650221.83</v>
      </c>
      <c r="F141" s="57">
        <f t="shared" si="4"/>
        <v>1.0480926198793268</v>
      </c>
    </row>
    <row r="142" spans="2:10" ht="15.75">
      <c r="B142" s="54" t="s">
        <v>216</v>
      </c>
      <c r="C142" s="61" t="s">
        <v>217</v>
      </c>
      <c r="D142" s="59">
        <v>726316</v>
      </c>
      <c r="E142" s="59">
        <v>731733.05</v>
      </c>
      <c r="F142" s="57">
        <f t="shared" si="4"/>
        <v>1.0074582550845639</v>
      </c>
    </row>
    <row r="143" spans="2:10" ht="63">
      <c r="B143" s="54" t="s">
        <v>218</v>
      </c>
      <c r="C143" s="61" t="s">
        <v>219</v>
      </c>
      <c r="D143" s="59">
        <v>9</v>
      </c>
      <c r="E143" s="59">
        <v>9</v>
      </c>
      <c r="F143" s="57">
        <f t="shared" si="4"/>
        <v>1</v>
      </c>
    </row>
    <row r="144" spans="2:10" ht="15.75">
      <c r="B144" s="54" t="s">
        <v>220</v>
      </c>
      <c r="C144" s="55" t="s">
        <v>169</v>
      </c>
      <c r="D144" s="59">
        <v>190892</v>
      </c>
      <c r="E144" s="59">
        <v>206261.43</v>
      </c>
      <c r="F144" s="57">
        <f t="shared" si="4"/>
        <v>1.0805137459924983</v>
      </c>
    </row>
    <row r="145" spans="2:6" ht="15.75">
      <c r="B145" s="54" t="s">
        <v>296</v>
      </c>
      <c r="C145" s="55" t="s">
        <v>169</v>
      </c>
      <c r="D145" s="59">
        <v>802</v>
      </c>
      <c r="E145" s="59">
        <v>1300.6199999999999</v>
      </c>
      <c r="F145" s="57">
        <f t="shared" si="4"/>
        <v>1.6217206982543639</v>
      </c>
    </row>
    <row r="146" spans="2:6" ht="15.75">
      <c r="B146" s="54" t="s">
        <v>221</v>
      </c>
      <c r="C146" s="55" t="s">
        <v>222</v>
      </c>
      <c r="D146" s="59">
        <v>23500</v>
      </c>
      <c r="E146" s="59">
        <v>23500</v>
      </c>
      <c r="F146" s="57">
        <f t="shared" si="4"/>
        <v>1</v>
      </c>
    </row>
    <row r="147" spans="2:6" ht="15.75">
      <c r="B147" s="54" t="s">
        <v>223</v>
      </c>
      <c r="C147" s="55" t="s">
        <v>224</v>
      </c>
      <c r="D147" s="59">
        <v>1141666</v>
      </c>
      <c r="E147" s="59">
        <v>2215031.35</v>
      </c>
      <c r="F147" s="57">
        <f t="shared" si="4"/>
        <v>1.9401745782041333</v>
      </c>
    </row>
    <row r="148" spans="2:6" ht="63">
      <c r="B148" s="54" t="s">
        <v>287</v>
      </c>
      <c r="C148" s="55" t="s">
        <v>225</v>
      </c>
      <c r="D148" s="59">
        <v>2509612</v>
      </c>
      <c r="E148" s="59">
        <v>1955098.68</v>
      </c>
      <c r="F148" s="57">
        <f t="shared" si="4"/>
        <v>0.77904420284888654</v>
      </c>
    </row>
    <row r="149" spans="2:6" ht="63">
      <c r="B149" s="54" t="s">
        <v>288</v>
      </c>
      <c r="C149" s="55" t="s">
        <v>225</v>
      </c>
      <c r="D149" s="59">
        <v>237127</v>
      </c>
      <c r="E149" s="59">
        <v>204797.01</v>
      </c>
      <c r="F149" s="57">
        <f t="shared" si="4"/>
        <v>0.86365960012988829</v>
      </c>
    </row>
    <row r="150" spans="2:6" ht="47.25">
      <c r="B150" s="54" t="s">
        <v>226</v>
      </c>
      <c r="C150" s="55" t="s">
        <v>227</v>
      </c>
      <c r="D150" s="60">
        <v>9615270</v>
      </c>
      <c r="E150" s="60">
        <v>9560524.0600000005</v>
      </c>
      <c r="F150" s="57">
        <f t="shared" si="4"/>
        <v>0.99430635437174419</v>
      </c>
    </row>
    <row r="151" spans="2:6" ht="47.25">
      <c r="B151" s="54" t="s">
        <v>289</v>
      </c>
      <c r="C151" s="55" t="s">
        <v>290</v>
      </c>
      <c r="D151" s="60">
        <v>50000</v>
      </c>
      <c r="E151" s="60">
        <v>50000</v>
      </c>
      <c r="F151" s="57">
        <f t="shared" si="4"/>
        <v>1</v>
      </c>
    </row>
    <row r="152" spans="2:6" ht="31.5">
      <c r="B152" s="54" t="s">
        <v>228</v>
      </c>
      <c r="C152" s="55" t="s">
        <v>229</v>
      </c>
      <c r="D152" s="56">
        <v>554568</v>
      </c>
      <c r="E152" s="56">
        <v>554554.76</v>
      </c>
      <c r="F152" s="57">
        <f t="shared" si="4"/>
        <v>0.99997612556079685</v>
      </c>
    </row>
    <row r="153" spans="2:6" ht="47.25">
      <c r="B153" s="54" t="s">
        <v>56</v>
      </c>
      <c r="C153" s="55" t="s">
        <v>230</v>
      </c>
      <c r="D153" s="60">
        <v>366200</v>
      </c>
      <c r="E153" s="60">
        <v>366150.27</v>
      </c>
      <c r="F153" s="57">
        <f t="shared" si="4"/>
        <v>0.99986419989077013</v>
      </c>
    </row>
    <row r="154" spans="2:6" ht="47.25">
      <c r="B154" s="54" t="s">
        <v>58</v>
      </c>
      <c r="C154" s="55" t="s">
        <v>231</v>
      </c>
      <c r="D154" s="59">
        <v>12600</v>
      </c>
      <c r="E154" s="59">
        <v>12600</v>
      </c>
      <c r="F154" s="57">
        <f t="shared" si="4"/>
        <v>1</v>
      </c>
    </row>
    <row r="155" spans="2:6" ht="47.25">
      <c r="B155" s="54" t="s">
        <v>232</v>
      </c>
      <c r="C155" s="55" t="s">
        <v>233</v>
      </c>
      <c r="D155" s="56">
        <v>133354</v>
      </c>
      <c r="E155" s="56">
        <v>126504.01</v>
      </c>
      <c r="F155" s="57">
        <f t="shared" si="4"/>
        <v>0.94863303687928369</v>
      </c>
    </row>
    <row r="156" spans="2:6" ht="47.25">
      <c r="B156" s="54" t="s">
        <v>291</v>
      </c>
      <c r="C156" s="55" t="s">
        <v>298</v>
      </c>
      <c r="D156" s="56">
        <v>0</v>
      </c>
      <c r="E156" s="56">
        <v>163.62</v>
      </c>
      <c r="F156" s="57">
        <v>0</v>
      </c>
    </row>
    <row r="157" spans="2:6" ht="47.25">
      <c r="B157" s="54" t="s">
        <v>292</v>
      </c>
      <c r="C157" s="55" t="s">
        <v>299</v>
      </c>
      <c r="D157" s="56">
        <v>0</v>
      </c>
      <c r="E157" s="56">
        <v>140000</v>
      </c>
      <c r="F157" s="57">
        <v>0</v>
      </c>
    </row>
    <row r="158" spans="2:6" ht="47.25">
      <c r="B158" s="54" t="s">
        <v>234</v>
      </c>
      <c r="C158" s="55" t="s">
        <v>235</v>
      </c>
      <c r="D158" s="56">
        <v>167290</v>
      </c>
      <c r="E158" s="56">
        <v>167289.34</v>
      </c>
      <c r="F158" s="57">
        <f t="shared" si="4"/>
        <v>0.99999605475521547</v>
      </c>
    </row>
    <row r="159" spans="2:6" ht="63">
      <c r="B159" s="54" t="s">
        <v>236</v>
      </c>
      <c r="C159" s="55" t="s">
        <v>237</v>
      </c>
      <c r="D159" s="56">
        <v>795100</v>
      </c>
      <c r="E159" s="56">
        <v>795100</v>
      </c>
      <c r="F159" s="57">
        <f t="shared" si="4"/>
        <v>1</v>
      </c>
    </row>
    <row r="160" spans="2:6" ht="47.25">
      <c r="B160" s="54" t="s">
        <v>238</v>
      </c>
      <c r="C160" s="58" t="s">
        <v>239</v>
      </c>
      <c r="D160" s="56">
        <v>64295</v>
      </c>
      <c r="E160" s="56">
        <v>0</v>
      </c>
      <c r="F160" s="57">
        <f t="shared" si="4"/>
        <v>0</v>
      </c>
    </row>
    <row r="161" spans="2:6" ht="47.25">
      <c r="B161" s="54" t="s">
        <v>66</v>
      </c>
      <c r="C161" s="58" t="s">
        <v>240</v>
      </c>
      <c r="D161" s="56">
        <v>81500</v>
      </c>
      <c r="E161" s="56">
        <v>1499.07</v>
      </c>
      <c r="F161" s="57">
        <f t="shared" si="4"/>
        <v>1.8393496932515338E-2</v>
      </c>
    </row>
    <row r="162" spans="2:6" ht="47.25">
      <c r="B162" s="54" t="s">
        <v>252</v>
      </c>
      <c r="C162" s="58" t="s">
        <v>240</v>
      </c>
      <c r="D162" s="56">
        <v>73441</v>
      </c>
      <c r="E162" s="56">
        <v>28855.39</v>
      </c>
      <c r="F162" s="57">
        <f t="shared" si="4"/>
        <v>0.39290573385438649</v>
      </c>
    </row>
    <row r="163" spans="2:6" ht="78.75">
      <c r="B163" s="54" t="s">
        <v>74</v>
      </c>
      <c r="C163" s="58" t="s">
        <v>241</v>
      </c>
      <c r="D163" s="56">
        <v>128</v>
      </c>
      <c r="E163" s="56">
        <v>128</v>
      </c>
      <c r="F163" s="57">
        <f t="shared" si="4"/>
        <v>1</v>
      </c>
    </row>
    <row r="164" spans="2:6" ht="15.75">
      <c r="B164" s="54" t="s">
        <v>242</v>
      </c>
      <c r="C164" s="55" t="s">
        <v>243</v>
      </c>
      <c r="D164" s="56">
        <v>43988946</v>
      </c>
      <c r="E164" s="56">
        <v>43988946</v>
      </c>
      <c r="F164" s="57">
        <f t="shared" si="4"/>
        <v>1</v>
      </c>
    </row>
    <row r="165" spans="2:6" ht="63">
      <c r="B165" s="54" t="s">
        <v>293</v>
      </c>
      <c r="C165" s="55" t="s">
        <v>225</v>
      </c>
      <c r="D165" s="56">
        <v>1585547</v>
      </c>
      <c r="E165" s="56">
        <v>880963.73</v>
      </c>
      <c r="F165" s="57">
        <f t="shared" si="4"/>
        <v>0.5556213281599347</v>
      </c>
    </row>
    <row r="166" spans="2:6" ht="63">
      <c r="B166" s="54" t="s">
        <v>294</v>
      </c>
      <c r="C166" s="55" t="s">
        <v>225</v>
      </c>
      <c r="D166" s="56">
        <v>2142</v>
      </c>
      <c r="E166" s="56">
        <v>0</v>
      </c>
      <c r="F166" s="57">
        <f t="shared" si="4"/>
        <v>0</v>
      </c>
    </row>
    <row r="167" spans="2:6" ht="47.25">
      <c r="B167" s="54" t="s">
        <v>188</v>
      </c>
      <c r="C167" s="55" t="s">
        <v>244</v>
      </c>
      <c r="D167" s="56">
        <v>1250000</v>
      </c>
      <c r="E167" s="56">
        <v>1250000</v>
      </c>
      <c r="F167" s="57">
        <f t="shared" si="4"/>
        <v>1</v>
      </c>
    </row>
    <row r="168" spans="2:6" ht="47.25">
      <c r="B168" s="54" t="s">
        <v>245</v>
      </c>
      <c r="C168" s="55" t="s">
        <v>246</v>
      </c>
      <c r="D168" s="56">
        <v>100000</v>
      </c>
      <c r="E168" s="56">
        <v>100000</v>
      </c>
      <c r="F168" s="57">
        <f t="shared" si="4"/>
        <v>1</v>
      </c>
    </row>
    <row r="169" spans="2:6" ht="31.5">
      <c r="B169" s="54" t="s">
        <v>295</v>
      </c>
      <c r="C169" s="55" t="s">
        <v>297</v>
      </c>
      <c r="D169" s="56">
        <v>798511</v>
      </c>
      <c r="E169" s="56">
        <v>798510.85</v>
      </c>
      <c r="F169" s="57">
        <f t="shared" si="4"/>
        <v>0.99999981215036482</v>
      </c>
    </row>
    <row r="170" spans="2:6" ht="18.75">
      <c r="B170" s="101" t="s">
        <v>247</v>
      </c>
      <c r="C170" s="102"/>
      <c r="D170" s="75">
        <f>SUM(D133:D169)</f>
        <v>75148333</v>
      </c>
      <c r="E170" s="75">
        <f>SUM(E133:E169)</f>
        <v>75997048.400000006</v>
      </c>
      <c r="F170" s="69">
        <f t="shared" si="4"/>
        <v>1.0112938686211443</v>
      </c>
    </row>
    <row r="174" spans="2:6">
      <c r="D174" s="67"/>
    </row>
  </sheetData>
  <mergeCells count="4">
    <mergeCell ref="B11:F11"/>
    <mergeCell ref="B118:C118"/>
    <mergeCell ref="B129:F129"/>
    <mergeCell ref="B170:C170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2</vt:i4>
      </vt:variant>
    </vt:vector>
  </HeadingPairs>
  <TitlesOfParts>
    <vt:vector size="8" baseType="lpstr">
      <vt:lpstr>Zał 1 dochody i wydatki ogolem</vt:lpstr>
      <vt:lpstr>dochody porownanie (2)</vt:lpstr>
      <vt:lpstr>zał 3 i 10 źródła</vt:lpstr>
      <vt:lpstr>Arkusz1</vt:lpstr>
      <vt:lpstr>Arkusz2</vt:lpstr>
      <vt:lpstr>Arkusz3</vt:lpstr>
      <vt:lpstr>'dochody porownanie (2)'!Obszar_wydruku</vt:lpstr>
      <vt:lpstr>'Zał 1 dochody i wydatki ogolem'!Obszar_wydruku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2011-03-25T13:51:53Z</dcterms:modified>
</cp:coreProperties>
</file>