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3 i 9 źródła" sheetId="4" r:id="rId1"/>
    <sheet name="Arkusz1" sheetId="1" r:id="rId2"/>
    <sheet name="Arkusz2" sheetId="2" r:id="rId3"/>
    <sheet name="Arkusz3" sheetId="3" r:id="rId4"/>
  </sheets>
  <calcPr calcId="124519"/>
</workbook>
</file>

<file path=xl/calcChain.xml><?xml version="1.0" encoding="utf-8"?>
<calcChain xmlns="http://schemas.openxmlformats.org/spreadsheetml/2006/main">
  <c r="J91" i="4"/>
  <c r="J90"/>
  <c r="E102"/>
  <c r="F22"/>
  <c r="J125"/>
  <c r="J122"/>
  <c r="F149"/>
  <c r="F147"/>
  <c r="F140"/>
  <c r="F13"/>
  <c r="E154"/>
  <c r="D154"/>
  <c r="F148"/>
  <c r="F146"/>
  <c r="F144"/>
  <c r="F142"/>
  <c r="F141"/>
  <c r="F139"/>
  <c r="F138"/>
  <c r="F137"/>
  <c r="F136"/>
  <c r="F135"/>
  <c r="F134"/>
  <c r="F133"/>
  <c r="F132"/>
  <c r="F131"/>
  <c r="F130"/>
  <c r="F127"/>
  <c r="F126"/>
  <c r="F125"/>
  <c r="F124"/>
  <c r="F123"/>
  <c r="F122"/>
  <c r="F120"/>
  <c r="F119"/>
  <c r="F118"/>
  <c r="F117"/>
  <c r="D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1"/>
  <c r="F20"/>
  <c r="F19"/>
  <c r="F18"/>
  <c r="F17"/>
  <c r="F16"/>
  <c r="F15"/>
  <c r="F14"/>
  <c r="F102" l="1"/>
  <c r="F154"/>
</calcChain>
</file>

<file path=xl/sharedStrings.xml><?xml version="1.0" encoding="utf-8"?>
<sst xmlns="http://schemas.openxmlformats.org/spreadsheetml/2006/main" count="279" uniqueCount="237">
  <si>
    <t>Załącznik Nr 9</t>
  </si>
  <si>
    <t>do Informacji o przebiegu</t>
  </si>
  <si>
    <t>wykonania budżetu</t>
  </si>
  <si>
    <t>§</t>
  </si>
  <si>
    <t>Nazwa</t>
  </si>
  <si>
    <t>Plan po zmianach</t>
  </si>
  <si>
    <t>Wykonanie</t>
  </si>
  <si>
    <t xml:space="preserve">% </t>
  </si>
  <si>
    <t>Dotacje celowe przekazane gminie na zadania bieżące realizowane na podstawie porozumień (umów) między jednostkami samorządu terytorialnego</t>
  </si>
  <si>
    <t>2320</t>
  </si>
  <si>
    <t>Dotacje celowe przekazane dla powiatu na zadania bieżące realizowane na podstawie porozumień (umów) między jednostkami samorządu terytorialnego</t>
  </si>
  <si>
    <t>2330</t>
  </si>
  <si>
    <t>Dotacje celowe przekazane do samorządu województwa na zadania bieżące realizowane na podstawie porozumień (umów) między jednostkami samorządu terytorialnego</t>
  </si>
  <si>
    <t>2360</t>
  </si>
  <si>
    <t>Dotacje celowe z budżetu jednostki samorządu terytorialnego udzielone w trybie art.. 221 ustawy, na finansowanie lub dofinansowanie zadań zleconych do realizacji organizacjom prowadzącym działalność pożytku publicznego</t>
  </si>
  <si>
    <t>2540</t>
  </si>
  <si>
    <t>Dotacja podmiotowa z budżetu dla niepublicznej jednostki systemu oświaty</t>
  </si>
  <si>
    <t>2570</t>
  </si>
  <si>
    <t>Dotacja podmiotowa z budżetu dla pozostałych jednostek sektora finansów publicznych</t>
  </si>
  <si>
    <t>2580</t>
  </si>
  <si>
    <t>Dotacja podmiotowa z budżetu dla jednostek niezaliczanych do sektora finansów publicznych</t>
  </si>
  <si>
    <t>2710</t>
  </si>
  <si>
    <t xml:space="preserve">Dotacje celowa na pomoc finansową udzielaną między jednostkami samorządu terytorialnego na dofinansowanie własnych zadań bieżących </t>
  </si>
  <si>
    <t>2720</t>
  </si>
  <si>
    <t>Dotacje celowe z budżetu na finansowanie lub dofinansowanie prac remontowych i konserwatorskich obiektów zabytkowych przekazane jednostkom niezaliczanym do sektora finansów publicznych</t>
  </si>
  <si>
    <t>2830</t>
  </si>
  <si>
    <t>Dotacja celowa na finansowanie lub dofinansowanie zadań zleconych do realizacji pozostałym jednostkom niezaliczanym do sektora finansów publicznych</t>
  </si>
  <si>
    <t>3020</t>
  </si>
  <si>
    <t>Wydatki osobowe niezaliczane do wynagrodzeń</t>
  </si>
  <si>
    <t>3030</t>
  </si>
  <si>
    <t>Różne wydatki na rzecz osób fizycznych</t>
  </si>
  <si>
    <t>3040</t>
  </si>
  <si>
    <t>Nagrody o charakterze szczególnym niezaliczane do wynagrodzeń</t>
  </si>
  <si>
    <t>3070</t>
  </si>
  <si>
    <t>Wydatki osobowe niezaliczone do uposażeń wypłacane żołnierzom i funkcjonariuszom</t>
  </si>
  <si>
    <t>3110</t>
  </si>
  <si>
    <t>Świadczenia społeczne</t>
  </si>
  <si>
    <t>3240</t>
  </si>
  <si>
    <t>Stypendia dla uczniów</t>
  </si>
  <si>
    <t>4010</t>
  </si>
  <si>
    <t>Wynagrodzenia osobowe pracowników</t>
  </si>
  <si>
    <t>4017</t>
  </si>
  <si>
    <t>4019</t>
  </si>
  <si>
    <t>4020</t>
  </si>
  <si>
    <t>Wynagrodzenia osobowe członków korpusu służby cywilnej</t>
  </si>
  <si>
    <t>4040</t>
  </si>
  <si>
    <t>Dodatkowe wynagrodzenia roczne</t>
  </si>
  <si>
    <t>4047</t>
  </si>
  <si>
    <t>4049</t>
  </si>
  <si>
    <t>4050</t>
  </si>
  <si>
    <t>Uposażenia żołnierzy zawodowych i nadterminowych oraz funkcjonariuszy</t>
  </si>
  <si>
    <t>4060</t>
  </si>
  <si>
    <t xml:space="preserve">Pozostałe należności żołnierzy zawodowych i nadterminowych oraz funkcjonariuszy </t>
  </si>
  <si>
    <t>4070</t>
  </si>
  <si>
    <t>Dodatkowe uposażenie roczne dla żołnierzy zawodowych oraz nagrody roczne dla funkcjonariuszy</t>
  </si>
  <si>
    <t>4110</t>
  </si>
  <si>
    <t>Składki na ubezpieczenia społeczne</t>
  </si>
  <si>
    <t>4117</t>
  </si>
  <si>
    <t>4119</t>
  </si>
  <si>
    <t>4120</t>
  </si>
  <si>
    <t>Składki na Fundusz Pracy</t>
  </si>
  <si>
    <t>4127</t>
  </si>
  <si>
    <t>4129</t>
  </si>
  <si>
    <t>4130</t>
  </si>
  <si>
    <t>Składki na ubezpieczenia zdrowotne</t>
  </si>
  <si>
    <t>4140</t>
  </si>
  <si>
    <t>Wpłaty na Państwowy Fundusz Rehabilitacji Osób Niepełnosprawnych</t>
  </si>
  <si>
    <t>4160</t>
  </si>
  <si>
    <t>Pokrycie ujemnego wyniku finansowego i przejętych zobowiązań po likwidowanych i przekształcanych jednostkach zaliczanych do sektora finansów publicznych</t>
  </si>
  <si>
    <t>4170</t>
  </si>
  <si>
    <t>Wynagrodzenia bezosobowe</t>
  </si>
  <si>
    <t>4177</t>
  </si>
  <si>
    <t>4179</t>
  </si>
  <si>
    <t>4180</t>
  </si>
  <si>
    <t>Równoważniki pieniężne i ekwiwalenty dla żołnierzy i funkcjonariuszy</t>
  </si>
  <si>
    <t>4210</t>
  </si>
  <si>
    <t>Zakup materiałów i wyposażenia</t>
  </si>
  <si>
    <t>4217</t>
  </si>
  <si>
    <t>4219</t>
  </si>
  <si>
    <t>4220</t>
  </si>
  <si>
    <t>Zakup środków żywności</t>
  </si>
  <si>
    <t>4230</t>
  </si>
  <si>
    <t>Zakup leków i materiałów medycznych</t>
  </si>
  <si>
    <t>4240</t>
  </si>
  <si>
    <t>Zakup pomocy naukowych, dydaktycznych i książek</t>
  </si>
  <si>
    <t>4260</t>
  </si>
  <si>
    <t>Zakup energii</t>
  </si>
  <si>
    <t>4270</t>
  </si>
  <si>
    <t>Zakup usług remontowych</t>
  </si>
  <si>
    <t>4280</t>
  </si>
  <si>
    <t>Zakup usług zdrowotnych</t>
  </si>
  <si>
    <t>4300</t>
  </si>
  <si>
    <t>Zakup usług pozostałych</t>
  </si>
  <si>
    <t>4307</t>
  </si>
  <si>
    <t>4309</t>
  </si>
  <si>
    <t>4350</t>
  </si>
  <si>
    <t>Zakup usług dostępu do sieci internet</t>
  </si>
  <si>
    <t>4360</t>
  </si>
  <si>
    <t>Opłaty z tytułu usług telekomunikacyjnych telefonii komórkowej</t>
  </si>
  <si>
    <t>4370</t>
  </si>
  <si>
    <t>Opłaty z tytułu usług telekomunikacyjnych telefonii stacjonarnej</t>
  </si>
  <si>
    <t>4380</t>
  </si>
  <si>
    <t>Zakup usług obejmujących tłumaczenia</t>
  </si>
  <si>
    <t>4390</t>
  </si>
  <si>
    <t>Zakup usług obejmujących wykonanie ekspertyz, analiz i opinii</t>
  </si>
  <si>
    <t>4400</t>
  </si>
  <si>
    <t>Opłaty za administrowanie i czynsze za budynki, lokale i pomieszczenia garażowe</t>
  </si>
  <si>
    <t>4410</t>
  </si>
  <si>
    <t>Podróże służbowe krajowe</t>
  </si>
  <si>
    <t>4420</t>
  </si>
  <si>
    <t>Podróże służbowe zagraniczne</t>
  </si>
  <si>
    <t>4430</t>
  </si>
  <si>
    <t>Różne opłaty i składki</t>
  </si>
  <si>
    <t>4437</t>
  </si>
  <si>
    <t>4439</t>
  </si>
  <si>
    <t>4440</t>
  </si>
  <si>
    <t>Odpisy na zakładowy fundusz świadczeń socjalnych</t>
  </si>
  <si>
    <t>4447</t>
  </si>
  <si>
    <t>4449</t>
  </si>
  <si>
    <t>4480</t>
  </si>
  <si>
    <t>Podatek od nieruchomości</t>
  </si>
  <si>
    <t>4500</t>
  </si>
  <si>
    <t>Pozostałe podatki na rzecz budżetów jst</t>
  </si>
  <si>
    <t>4510</t>
  </si>
  <si>
    <t>Opłaty na rzecz budżetu państwa</t>
  </si>
  <si>
    <t>4520</t>
  </si>
  <si>
    <t>Opłaty na rzecz budżetów jednostek samorządu terytorialnego</t>
  </si>
  <si>
    <t>4530</t>
  </si>
  <si>
    <t>Podatek od towarów i usług (VAT)</t>
  </si>
  <si>
    <t>4550</t>
  </si>
  <si>
    <t>Szkolenia członków korpusu służby cywilnej</t>
  </si>
  <si>
    <t>4580</t>
  </si>
  <si>
    <t>Pozostałe odsetki</t>
  </si>
  <si>
    <t>4590</t>
  </si>
  <si>
    <t>Kary i odszkodowania wypłacone na rzecz osób fizycznych</t>
  </si>
  <si>
    <t>4610</t>
  </si>
  <si>
    <t>Koszty postępowania sądowego i prokuratorskiego</t>
  </si>
  <si>
    <t>4700</t>
  </si>
  <si>
    <t>Szkolenia pracowników niebędących członkami korpusu służby cywilnej</t>
  </si>
  <si>
    <t>4707</t>
  </si>
  <si>
    <t>4780</t>
  </si>
  <si>
    <t>Składki na Fundusz Emerytur Pomostowych</t>
  </si>
  <si>
    <t>4810</t>
  </si>
  <si>
    <t>Rezerwy</t>
  </si>
  <si>
    <t>6050</t>
  </si>
  <si>
    <t>Wydatki inwestycyjne jednostek budżetowych</t>
  </si>
  <si>
    <t>6057</t>
  </si>
  <si>
    <t>6059</t>
  </si>
  <si>
    <t>6060</t>
  </si>
  <si>
    <t>Wydatki na zakupy inwestycyjne jednostek budżetowych</t>
  </si>
  <si>
    <t>6300</t>
  </si>
  <si>
    <t>Dotacja celowa na pomoc finansową udzielaną między jednostkami samorządu terytorialnego na dofinansowanie własnych zadań inwestycyjnych i zakupów inwestycyjnych</t>
  </si>
  <si>
    <t>6800</t>
  </si>
  <si>
    <t>Rezerwy na inwestycje i zakupy inwestycyjne</t>
  </si>
  <si>
    <t>8110</t>
  </si>
  <si>
    <t>Odsetki od samorządowych papierów wartościowych</t>
  </si>
  <si>
    <t>Ogółem wydatki</t>
  </si>
  <si>
    <t>Załącznik Nr 3</t>
  </si>
  <si>
    <t>Źródło dochodów</t>
  </si>
  <si>
    <t xml:space="preserve">%    </t>
  </si>
  <si>
    <t>0010</t>
  </si>
  <si>
    <t>Podatek dochodowy od osób fizycznych</t>
  </si>
  <si>
    <t>0020</t>
  </si>
  <si>
    <t>Podatek dochodowy od osób prawnych</t>
  </si>
  <si>
    <t>0420</t>
  </si>
  <si>
    <t>Wpływy z opłaty komunikacyjnej</t>
  </si>
  <si>
    <t>0470</t>
  </si>
  <si>
    <t>Wpływy z opłat za zarząd, użytkowanie i użytkowanie wieczyste nieruchomości</t>
  </si>
  <si>
    <t>majątkowe</t>
  </si>
  <si>
    <t>0580</t>
  </si>
  <si>
    <t>Grzywny i inne kary pieniężne od osób prawnych i innych jednostek organizacyjnych</t>
  </si>
  <si>
    <t>0590</t>
  </si>
  <si>
    <t>Wpływy z opłat za koncesje i licencje</t>
  </si>
  <si>
    <t>0690</t>
  </si>
  <si>
    <t>Wpływy z różnych opłat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</si>
  <si>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</si>
  <si>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</si>
  <si>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0830</t>
  </si>
  <si>
    <t>Wpływy z usług</t>
  </si>
  <si>
    <t>0870</t>
  </si>
  <si>
    <t>Wpływy ze sprzedaży składników majątkowych</t>
  </si>
  <si>
    <t>0910</t>
  </si>
  <si>
    <t>Odsetki od nieterminowych wpłat z tytułu podatków i opłat</t>
  </si>
  <si>
    <t>0927</t>
  </si>
  <si>
    <t>0920</t>
  </si>
  <si>
    <t>0960</t>
  </si>
  <si>
    <t>Otrzymane spadki, zapisy i darowizny w postaci pieniężnej</t>
  </si>
  <si>
    <t>0970</t>
  </si>
  <si>
    <t>Wpływy z różnych dochodów</t>
  </si>
  <si>
    <t>2007</t>
  </si>
  <si>
    <t xml:space="preserve">Dotacje celowe w ramach programów finansowanych z udziałem środków europejskich oraz środków, o których mowa w art..5 ust. 1 pkt 3 oraz ust. 3 pkt 5 i 6 ustawy, lub płatnosci w ramach budżetu środków europejskich. </t>
  </si>
  <si>
    <t>2009</t>
  </si>
  <si>
    <t>2110</t>
  </si>
  <si>
    <t>Dotacje celowe otrzymane z budżetu państwa na zadania bieżące z zakresu administracji rządowej oraz inne zadania zlecone ustawami realizowane przez powiat</t>
  </si>
  <si>
    <t>2130</t>
  </si>
  <si>
    <t>Dotacje celowe otrzymane z budżetu państwa na realizację bieżących zadań własnych powiatu</t>
  </si>
  <si>
    <t>Dotacje celowe otrzymane z powiatu na zadania bieżące realizowane na podstawie porozumień (umów) między jednostkami samorządu terytorialnego</t>
  </si>
  <si>
    <t>Dotacje celowe otrzymane od samorządu województwa na zadania bieżące realizowane na podstawie porozumień (umów) między jednostkami samorządu terytorialnego</t>
  </si>
  <si>
    <t>Dochody jednostek samorządu terytorialnego związane z realizacją zadań z zakresu administracji rządowej oraz innych zadań zleconych ustawami</t>
  </si>
  <si>
    <t>2460</t>
  </si>
  <si>
    <t>Środki otrzymane od pozostałych jednostek zaliczanych do sektora finansów publicznych na realizacje zadań bieżących jednostek zaliczanych do sektora finansów publicznych</t>
  </si>
  <si>
    <t>2690</t>
  </si>
  <si>
    <t>Środki z Funduszu Pracy otrzymane przez powiat z przeznaczeniem na finasowanie kosztów wynagrodzenia i składek na ubezpieczenia społeczne pracowników powiatowego urzędu pracy</t>
  </si>
  <si>
    <t>Wpływy z tytułu pomocy finansowej udzielanej między jednostkami samorządu terytorialnego na dofinansowanie własnych zadań bieżących</t>
  </si>
  <si>
    <t>2920</t>
  </si>
  <si>
    <t xml:space="preserve">Subwencje ogólne z budżetu państwa </t>
  </si>
  <si>
    <t>6207</t>
  </si>
  <si>
    <t>Wpływy z tytułu pomocy finansowej udzielanej między jednostkami samorządu terytorialnego na dofinansowanie własnych zadań inwestycyjnych i zakupów inwestycyjnych</t>
  </si>
  <si>
    <t>6430</t>
  </si>
  <si>
    <t>Dotacje celowe otrzymane z budżetu państwa na inwestycje i zakupy inwestycyjne związane z realizacją zadań własnych powiatu</t>
  </si>
  <si>
    <t>Dochody ogółem</t>
  </si>
  <si>
    <t>za I półrocze 2012 roku</t>
  </si>
  <si>
    <t>Informacja z wykonania planu wydatków budżetowych powiatu nakielskiego według źródeł                                     za I półrocze 2012 roku</t>
  </si>
  <si>
    <t>Informacja z wykonania prognozowanych dochodów budżetowych powiatu nakielskiego według źródeł  za I półrocze 2012 roku</t>
  </si>
  <si>
    <t>0570</t>
  </si>
  <si>
    <t>Grzywny, mandaty i inne kary pieniężne od osób fizycznych</t>
  </si>
  <si>
    <t>2440</t>
  </si>
  <si>
    <t>Dotacje otrzymane z państwowych funduszy celowych na realizację zadań bieżących jednostek sektora finansów publicznych</t>
  </si>
  <si>
    <t>2707</t>
  </si>
  <si>
    <t>2910</t>
  </si>
  <si>
    <t>Środki na dofinansowanie własnych zadań bieżących gmin (związków gmin), powiatów (związków powiatów), samorządów województw, pozyskane z innych źródeł</t>
  </si>
  <si>
    <t>Wpływy ze zwrotów dotacji oraz płatności, w tym wykorzystanych niezgodnie z przeznaczeniem lub wykorzystanych z naruszeniem procedur</t>
  </si>
  <si>
    <t>6180</t>
  </si>
  <si>
    <t>Środki na inwestycje na drogach publicznych powiatowych i wojewódzkich oraz na drogach powiatowych, wojewódzkich i krajowych w granicach miast na prawach powiatu</t>
  </si>
  <si>
    <t>6260</t>
  </si>
  <si>
    <t>6297</t>
  </si>
  <si>
    <t>Dotacje otrzymane z państwowych funduszy celowych na  finansowanie lub dofinansowanie kosztów realizacji inwestycji i zakupów inwestycyjnych jednostek sektora finansów publicznych</t>
  </si>
  <si>
    <t>Środki na dofinansowanie własnych inwestycji gmin (związków gmin), powiatów (związków powiatów), samorządów województw, pozyskane z innych źródeł</t>
  </si>
  <si>
    <t>6290</t>
  </si>
  <si>
    <t>p</t>
  </si>
  <si>
    <t>w</t>
  </si>
  <si>
    <t>3037</t>
  </si>
  <si>
    <t>3039</t>
  </si>
  <si>
    <t>4340</t>
  </si>
  <si>
    <t>Zakup usług remonowo-konserwatorskich dotyczących obiektów zabytkowych będących w użytkowaniu jednostek budżetowych</t>
  </si>
  <si>
    <t>8010</t>
  </si>
  <si>
    <t>Rozliczenia z bankami związane z obsługą długu publicznego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</si>
</sst>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charset val="204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charset val="204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sz val="14"/>
      <name val="Arial CE"/>
      <charset val="238"/>
    </font>
    <font>
      <sz val="10"/>
      <color indexed="8"/>
      <name val="Arial"/>
      <family val="2"/>
      <charset val="238"/>
    </font>
    <font>
      <b/>
      <sz val="14"/>
      <name val="Arial CE"/>
      <charset val="238"/>
    </font>
    <font>
      <sz val="12"/>
      <name val="Arial CE"/>
      <charset val="238"/>
    </font>
    <font>
      <sz val="8"/>
      <color indexed="8"/>
      <name val="Arial"/>
      <family val="2"/>
      <charset val="238"/>
    </font>
    <font>
      <sz val="10"/>
      <name val="Arial"/>
      <charset val="238"/>
    </font>
    <font>
      <i/>
      <sz val="12"/>
      <name val="Times New Roman"/>
      <family val="1"/>
      <charset val="238"/>
    </font>
    <font>
      <b/>
      <i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 applyNumberFormat="0" applyFill="0" applyBorder="0" applyAlignment="0" applyProtection="0">
      <alignment vertical="top"/>
    </xf>
    <xf numFmtId="0" fontId="16" fillId="0" borderId="0"/>
    <xf numFmtId="0" fontId="17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18" fillId="0" borderId="0"/>
    <xf numFmtId="0" fontId="1" fillId="0" borderId="0"/>
    <xf numFmtId="0" fontId="1" fillId="0" borderId="0"/>
    <xf numFmtId="0" fontId="3" fillId="0" borderId="0" applyNumberFormat="0" applyFill="0" applyBorder="0" applyAlignment="0" applyProtection="0">
      <alignment vertical="top"/>
    </xf>
    <xf numFmtId="0" fontId="2" fillId="0" borderId="0"/>
  </cellStyleXfs>
  <cellXfs count="46">
    <xf numFmtId="0" fontId="0" fillId="0" borderId="0" xfId="0"/>
    <xf numFmtId="0" fontId="4" fillId="0" borderId="0" xfId="1" applyFont="1" applyAlignment="1"/>
    <xf numFmtId="4" fontId="4" fillId="0" borderId="0" xfId="1" applyNumberFormat="1" applyFont="1" applyAlignment="1"/>
    <xf numFmtId="0" fontId="5" fillId="0" borderId="0" xfId="1" applyFont="1" applyAlignment="1"/>
    <xf numFmtId="0" fontId="6" fillId="0" borderId="0" xfId="1" applyNumberFormat="1" applyFont="1" applyFill="1" applyBorder="1" applyAlignment="1" applyProtection="1">
      <alignment horizontal="left"/>
      <protection locked="0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4" fontId="11" fillId="0" borderId="2" xfId="1" applyNumberFormat="1" applyFont="1" applyBorder="1" applyAlignment="1">
      <alignment horizontal="right" vertical="center"/>
    </xf>
    <xf numFmtId="49" fontId="12" fillId="0" borderId="1" xfId="1" applyNumberFormat="1" applyFont="1" applyBorder="1" applyAlignment="1">
      <alignment horizontal="center" vertical="center" wrapText="1"/>
    </xf>
    <xf numFmtId="0" fontId="12" fillId="0" borderId="1" xfId="1" applyFont="1" applyBorder="1" applyAlignment="1">
      <alignment vertical="center" wrapText="1"/>
    </xf>
    <xf numFmtId="164" fontId="12" fillId="0" borderId="1" xfId="1" applyNumberFormat="1" applyFont="1" applyBorder="1" applyAlignment="1">
      <alignment horizontal="right" vertical="center" wrapText="1"/>
    </xf>
    <xf numFmtId="10" fontId="12" fillId="0" borderId="1" xfId="1" applyNumberFormat="1" applyFont="1" applyBorder="1" applyAlignment="1">
      <alignment horizontal="right" vertical="center" wrapText="1"/>
    </xf>
    <xf numFmtId="0" fontId="12" fillId="0" borderId="4" xfId="1" applyFont="1" applyBorder="1" applyAlignment="1">
      <alignment vertical="center" wrapText="1"/>
    </xf>
    <xf numFmtId="164" fontId="12" fillId="0" borderId="1" xfId="1" applyNumberFormat="1" applyFont="1" applyFill="1" applyBorder="1" applyAlignment="1">
      <alignment horizontal="right" vertical="center" wrapText="1"/>
    </xf>
    <xf numFmtId="164" fontId="11" fillId="0" borderId="1" xfId="1" applyNumberFormat="1" applyFont="1" applyBorder="1" applyAlignment="1">
      <alignment horizontal="right" vertical="center" wrapText="1"/>
    </xf>
    <xf numFmtId="0" fontId="12" fillId="0" borderId="1" xfId="1" applyFont="1" applyBorder="1" applyAlignment="1">
      <alignment horizontal="justify" vertical="center" wrapText="1"/>
    </xf>
    <xf numFmtId="164" fontId="11" fillId="0" borderId="1" xfId="1" applyNumberFormat="1" applyFont="1" applyFill="1" applyBorder="1" applyAlignment="1">
      <alignment horizontal="right" vertical="center" wrapText="1"/>
    </xf>
    <xf numFmtId="49" fontId="12" fillId="0" borderId="1" xfId="1" applyNumberFormat="1" applyFont="1" applyBorder="1" applyAlignment="1">
      <alignment horizontal="center" wrapText="1"/>
    </xf>
    <xf numFmtId="0" fontId="12" fillId="0" borderId="1" xfId="1" applyFont="1" applyBorder="1" applyAlignment="1">
      <alignment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3" xfId="1" applyFont="1" applyBorder="1" applyAlignment="1">
      <alignment vertical="center" wrapText="1"/>
    </xf>
    <xf numFmtId="164" fontId="6" fillId="0" borderId="0" xfId="1" applyNumberFormat="1" applyFont="1" applyFill="1" applyBorder="1" applyAlignment="1" applyProtection="1">
      <alignment horizontal="left"/>
      <protection locked="0"/>
    </xf>
    <xf numFmtId="164" fontId="7" fillId="0" borderId="6" xfId="1" applyNumberFormat="1" applyFont="1" applyBorder="1" applyAlignment="1">
      <alignment horizontal="right" vertical="center" wrapText="1"/>
    </xf>
    <xf numFmtId="4" fontId="6" fillId="0" borderId="0" xfId="1" applyNumberFormat="1" applyFont="1" applyFill="1" applyBorder="1" applyAlignment="1" applyProtection="1">
      <alignment horizontal="left"/>
      <protection locked="0"/>
    </xf>
    <xf numFmtId="0" fontId="13" fillId="0" borderId="0" xfId="1" applyFont="1" applyBorder="1" applyAlignment="1">
      <alignment horizontal="center" vertical="center" wrapText="1"/>
    </xf>
    <xf numFmtId="164" fontId="9" fillId="0" borderId="0" xfId="1" applyNumberFormat="1" applyFont="1" applyBorder="1" applyAlignment="1">
      <alignment horizontal="right" vertical="center" wrapText="1"/>
    </xf>
    <xf numFmtId="0" fontId="14" fillId="0" borderId="0" xfId="1" applyNumberFormat="1" applyFont="1" applyFill="1" applyBorder="1" applyAlignment="1" applyProtection="1">
      <alignment horizontal="left"/>
      <protection locked="0"/>
    </xf>
    <xf numFmtId="164" fontId="12" fillId="0" borderId="4" xfId="1" applyNumberFormat="1" applyFont="1" applyFill="1" applyBorder="1" applyAlignment="1">
      <alignment horizontal="right" vertical="center" wrapText="1"/>
    </xf>
    <xf numFmtId="164" fontId="7" fillId="0" borderId="1" xfId="1" applyNumberFormat="1" applyFont="1" applyBorder="1" applyAlignment="1"/>
    <xf numFmtId="10" fontId="7" fillId="0" borderId="1" xfId="1" applyNumberFormat="1" applyFont="1" applyBorder="1" applyAlignment="1"/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Alignment="1">
      <alignment wrapText="1"/>
    </xf>
    <xf numFmtId="0" fontId="7" fillId="0" borderId="5" xfId="1" applyFont="1" applyBorder="1" applyAlignment="1">
      <alignment horizontal="center"/>
    </xf>
    <xf numFmtId="0" fontId="7" fillId="0" borderId="6" xfId="1" applyFont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15" fillId="0" borderId="1" xfId="1" applyFont="1" applyBorder="1" applyAlignment="1"/>
    <xf numFmtId="10" fontId="19" fillId="0" borderId="2" xfId="1" applyNumberFormat="1" applyFont="1" applyBorder="1" applyAlignment="1">
      <alignment horizontal="right" vertical="center"/>
    </xf>
    <xf numFmtId="10" fontId="19" fillId="0" borderId="1" xfId="1" applyNumberFormat="1" applyFont="1" applyBorder="1" applyAlignment="1">
      <alignment horizontal="right" vertical="center" wrapText="1"/>
    </xf>
    <xf numFmtId="10" fontId="20" fillId="0" borderId="1" xfId="1" applyNumberFormat="1" applyFont="1" applyBorder="1" applyAlignment="1">
      <alignment horizontal="right" vertical="center" wrapText="1"/>
    </xf>
  </cellXfs>
  <cellStyles count="11">
    <cellStyle name="Normalny" xfId="0" builtinId="0"/>
    <cellStyle name="Normalny 2" xfId="2"/>
    <cellStyle name="Normalny 2 2" xfId="1"/>
    <cellStyle name="Normalny 2 2 2" xfId="3"/>
    <cellStyle name="Normalny 3" xfId="4"/>
    <cellStyle name="Normalny 3 2" xfId="5"/>
    <cellStyle name="Normalny 4" xfId="6"/>
    <cellStyle name="Normalny 5" xfId="7"/>
    <cellStyle name="Normalny 5 2" xfId="8"/>
    <cellStyle name="Normalny 6" xfId="9"/>
    <cellStyle name="Normalny 7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J158"/>
  <sheetViews>
    <sheetView tabSelected="1" topLeftCell="A95" workbookViewId="0">
      <selection activeCell="C107" sqref="C107"/>
    </sheetView>
  </sheetViews>
  <sheetFormatPr defaultRowHeight="12.75"/>
  <cols>
    <col min="1" max="1" width="9.140625" style="4"/>
    <col min="2" max="2" width="9.5703125" style="4" customWidth="1"/>
    <col min="3" max="3" width="54" style="4" customWidth="1"/>
    <col min="4" max="4" width="22.28515625" style="4" customWidth="1"/>
    <col min="5" max="5" width="20.5703125" style="4" customWidth="1"/>
    <col min="6" max="6" width="12.140625" style="4" customWidth="1"/>
    <col min="7" max="8" width="9.140625" style="4"/>
    <col min="9" max="9" width="12.42578125" style="4" bestFit="1" customWidth="1"/>
    <col min="10" max="10" width="13.42578125" style="4" bestFit="1" customWidth="1"/>
    <col min="11" max="257" width="9.140625" style="4"/>
    <col min="258" max="258" width="9.5703125" style="4" customWidth="1"/>
    <col min="259" max="259" width="54" style="4" customWidth="1"/>
    <col min="260" max="260" width="22.28515625" style="4" customWidth="1"/>
    <col min="261" max="261" width="20.5703125" style="4" customWidth="1"/>
    <col min="262" max="262" width="12.140625" style="4" customWidth="1"/>
    <col min="263" max="264" width="9.140625" style="4"/>
    <col min="265" max="265" width="12.42578125" style="4" bestFit="1" customWidth="1"/>
    <col min="266" max="266" width="13.42578125" style="4" bestFit="1" customWidth="1"/>
    <col min="267" max="513" width="9.140625" style="4"/>
    <col min="514" max="514" width="9.5703125" style="4" customWidth="1"/>
    <col min="515" max="515" width="54" style="4" customWidth="1"/>
    <col min="516" max="516" width="22.28515625" style="4" customWidth="1"/>
    <col min="517" max="517" width="20.5703125" style="4" customWidth="1"/>
    <col min="518" max="518" width="12.140625" style="4" customWidth="1"/>
    <col min="519" max="520" width="9.140625" style="4"/>
    <col min="521" max="521" width="12.42578125" style="4" bestFit="1" customWidth="1"/>
    <col min="522" max="522" width="13.42578125" style="4" bestFit="1" customWidth="1"/>
    <col min="523" max="769" width="9.140625" style="4"/>
    <col min="770" max="770" width="9.5703125" style="4" customWidth="1"/>
    <col min="771" max="771" width="54" style="4" customWidth="1"/>
    <col min="772" max="772" width="22.28515625" style="4" customWidth="1"/>
    <col min="773" max="773" width="20.5703125" style="4" customWidth="1"/>
    <col min="774" max="774" width="12.140625" style="4" customWidth="1"/>
    <col min="775" max="776" width="9.140625" style="4"/>
    <col min="777" max="777" width="12.42578125" style="4" bestFit="1" customWidth="1"/>
    <col min="778" max="778" width="13.42578125" style="4" bestFit="1" customWidth="1"/>
    <col min="779" max="1025" width="9.140625" style="4"/>
    <col min="1026" max="1026" width="9.5703125" style="4" customWidth="1"/>
    <col min="1027" max="1027" width="54" style="4" customWidth="1"/>
    <col min="1028" max="1028" width="22.28515625" style="4" customWidth="1"/>
    <col min="1029" max="1029" width="20.5703125" style="4" customWidth="1"/>
    <col min="1030" max="1030" width="12.140625" style="4" customWidth="1"/>
    <col min="1031" max="1032" width="9.140625" style="4"/>
    <col min="1033" max="1033" width="12.42578125" style="4" bestFit="1" customWidth="1"/>
    <col min="1034" max="1034" width="13.42578125" style="4" bestFit="1" customWidth="1"/>
    <col min="1035" max="1281" width="9.140625" style="4"/>
    <col min="1282" max="1282" width="9.5703125" style="4" customWidth="1"/>
    <col min="1283" max="1283" width="54" style="4" customWidth="1"/>
    <col min="1284" max="1284" width="22.28515625" style="4" customWidth="1"/>
    <col min="1285" max="1285" width="20.5703125" style="4" customWidth="1"/>
    <col min="1286" max="1286" width="12.140625" style="4" customWidth="1"/>
    <col min="1287" max="1288" width="9.140625" style="4"/>
    <col min="1289" max="1289" width="12.42578125" style="4" bestFit="1" customWidth="1"/>
    <col min="1290" max="1290" width="13.42578125" style="4" bestFit="1" customWidth="1"/>
    <col min="1291" max="1537" width="9.140625" style="4"/>
    <col min="1538" max="1538" width="9.5703125" style="4" customWidth="1"/>
    <col min="1539" max="1539" width="54" style="4" customWidth="1"/>
    <col min="1540" max="1540" width="22.28515625" style="4" customWidth="1"/>
    <col min="1541" max="1541" width="20.5703125" style="4" customWidth="1"/>
    <col min="1542" max="1542" width="12.140625" style="4" customWidth="1"/>
    <col min="1543" max="1544" width="9.140625" style="4"/>
    <col min="1545" max="1545" width="12.42578125" style="4" bestFit="1" customWidth="1"/>
    <col min="1546" max="1546" width="13.42578125" style="4" bestFit="1" customWidth="1"/>
    <col min="1547" max="1793" width="9.140625" style="4"/>
    <col min="1794" max="1794" width="9.5703125" style="4" customWidth="1"/>
    <col min="1795" max="1795" width="54" style="4" customWidth="1"/>
    <col min="1796" max="1796" width="22.28515625" style="4" customWidth="1"/>
    <col min="1797" max="1797" width="20.5703125" style="4" customWidth="1"/>
    <col min="1798" max="1798" width="12.140625" style="4" customWidth="1"/>
    <col min="1799" max="1800" width="9.140625" style="4"/>
    <col min="1801" max="1801" width="12.42578125" style="4" bestFit="1" customWidth="1"/>
    <col min="1802" max="1802" width="13.42578125" style="4" bestFit="1" customWidth="1"/>
    <col min="1803" max="2049" width="9.140625" style="4"/>
    <col min="2050" max="2050" width="9.5703125" style="4" customWidth="1"/>
    <col min="2051" max="2051" width="54" style="4" customWidth="1"/>
    <col min="2052" max="2052" width="22.28515625" style="4" customWidth="1"/>
    <col min="2053" max="2053" width="20.5703125" style="4" customWidth="1"/>
    <col min="2054" max="2054" width="12.140625" style="4" customWidth="1"/>
    <col min="2055" max="2056" width="9.140625" style="4"/>
    <col min="2057" max="2057" width="12.42578125" style="4" bestFit="1" customWidth="1"/>
    <col min="2058" max="2058" width="13.42578125" style="4" bestFit="1" customWidth="1"/>
    <col min="2059" max="2305" width="9.140625" style="4"/>
    <col min="2306" max="2306" width="9.5703125" style="4" customWidth="1"/>
    <col min="2307" max="2307" width="54" style="4" customWidth="1"/>
    <col min="2308" max="2308" width="22.28515625" style="4" customWidth="1"/>
    <col min="2309" max="2309" width="20.5703125" style="4" customWidth="1"/>
    <col min="2310" max="2310" width="12.140625" style="4" customWidth="1"/>
    <col min="2311" max="2312" width="9.140625" style="4"/>
    <col min="2313" max="2313" width="12.42578125" style="4" bestFit="1" customWidth="1"/>
    <col min="2314" max="2314" width="13.42578125" style="4" bestFit="1" customWidth="1"/>
    <col min="2315" max="2561" width="9.140625" style="4"/>
    <col min="2562" max="2562" width="9.5703125" style="4" customWidth="1"/>
    <col min="2563" max="2563" width="54" style="4" customWidth="1"/>
    <col min="2564" max="2564" width="22.28515625" style="4" customWidth="1"/>
    <col min="2565" max="2565" width="20.5703125" style="4" customWidth="1"/>
    <col min="2566" max="2566" width="12.140625" style="4" customWidth="1"/>
    <col min="2567" max="2568" width="9.140625" style="4"/>
    <col min="2569" max="2569" width="12.42578125" style="4" bestFit="1" customWidth="1"/>
    <col min="2570" max="2570" width="13.42578125" style="4" bestFit="1" customWidth="1"/>
    <col min="2571" max="2817" width="9.140625" style="4"/>
    <col min="2818" max="2818" width="9.5703125" style="4" customWidth="1"/>
    <col min="2819" max="2819" width="54" style="4" customWidth="1"/>
    <col min="2820" max="2820" width="22.28515625" style="4" customWidth="1"/>
    <col min="2821" max="2821" width="20.5703125" style="4" customWidth="1"/>
    <col min="2822" max="2822" width="12.140625" style="4" customWidth="1"/>
    <col min="2823" max="2824" width="9.140625" style="4"/>
    <col min="2825" max="2825" width="12.42578125" style="4" bestFit="1" customWidth="1"/>
    <col min="2826" max="2826" width="13.42578125" style="4" bestFit="1" customWidth="1"/>
    <col min="2827" max="3073" width="9.140625" style="4"/>
    <col min="3074" max="3074" width="9.5703125" style="4" customWidth="1"/>
    <col min="3075" max="3075" width="54" style="4" customWidth="1"/>
    <col min="3076" max="3076" width="22.28515625" style="4" customWidth="1"/>
    <col min="3077" max="3077" width="20.5703125" style="4" customWidth="1"/>
    <col min="3078" max="3078" width="12.140625" style="4" customWidth="1"/>
    <col min="3079" max="3080" width="9.140625" style="4"/>
    <col min="3081" max="3081" width="12.42578125" style="4" bestFit="1" customWidth="1"/>
    <col min="3082" max="3082" width="13.42578125" style="4" bestFit="1" customWidth="1"/>
    <col min="3083" max="3329" width="9.140625" style="4"/>
    <col min="3330" max="3330" width="9.5703125" style="4" customWidth="1"/>
    <col min="3331" max="3331" width="54" style="4" customWidth="1"/>
    <col min="3332" max="3332" width="22.28515625" style="4" customWidth="1"/>
    <col min="3333" max="3333" width="20.5703125" style="4" customWidth="1"/>
    <col min="3334" max="3334" width="12.140625" style="4" customWidth="1"/>
    <col min="3335" max="3336" width="9.140625" style="4"/>
    <col min="3337" max="3337" width="12.42578125" style="4" bestFit="1" customWidth="1"/>
    <col min="3338" max="3338" width="13.42578125" style="4" bestFit="1" customWidth="1"/>
    <col min="3339" max="3585" width="9.140625" style="4"/>
    <col min="3586" max="3586" width="9.5703125" style="4" customWidth="1"/>
    <col min="3587" max="3587" width="54" style="4" customWidth="1"/>
    <col min="3588" max="3588" width="22.28515625" style="4" customWidth="1"/>
    <col min="3589" max="3589" width="20.5703125" style="4" customWidth="1"/>
    <col min="3590" max="3590" width="12.140625" style="4" customWidth="1"/>
    <col min="3591" max="3592" width="9.140625" style="4"/>
    <col min="3593" max="3593" width="12.42578125" style="4" bestFit="1" customWidth="1"/>
    <col min="3594" max="3594" width="13.42578125" style="4" bestFit="1" customWidth="1"/>
    <col min="3595" max="3841" width="9.140625" style="4"/>
    <col min="3842" max="3842" width="9.5703125" style="4" customWidth="1"/>
    <col min="3843" max="3843" width="54" style="4" customWidth="1"/>
    <col min="3844" max="3844" width="22.28515625" style="4" customWidth="1"/>
    <col min="3845" max="3845" width="20.5703125" style="4" customWidth="1"/>
    <col min="3846" max="3846" width="12.140625" style="4" customWidth="1"/>
    <col min="3847" max="3848" width="9.140625" style="4"/>
    <col min="3849" max="3849" width="12.42578125" style="4" bestFit="1" customWidth="1"/>
    <col min="3850" max="3850" width="13.42578125" style="4" bestFit="1" customWidth="1"/>
    <col min="3851" max="4097" width="9.140625" style="4"/>
    <col min="4098" max="4098" width="9.5703125" style="4" customWidth="1"/>
    <col min="4099" max="4099" width="54" style="4" customWidth="1"/>
    <col min="4100" max="4100" width="22.28515625" style="4" customWidth="1"/>
    <col min="4101" max="4101" width="20.5703125" style="4" customWidth="1"/>
    <col min="4102" max="4102" width="12.140625" style="4" customWidth="1"/>
    <col min="4103" max="4104" width="9.140625" style="4"/>
    <col min="4105" max="4105" width="12.42578125" style="4" bestFit="1" customWidth="1"/>
    <col min="4106" max="4106" width="13.42578125" style="4" bestFit="1" customWidth="1"/>
    <col min="4107" max="4353" width="9.140625" style="4"/>
    <col min="4354" max="4354" width="9.5703125" style="4" customWidth="1"/>
    <col min="4355" max="4355" width="54" style="4" customWidth="1"/>
    <col min="4356" max="4356" width="22.28515625" style="4" customWidth="1"/>
    <col min="4357" max="4357" width="20.5703125" style="4" customWidth="1"/>
    <col min="4358" max="4358" width="12.140625" style="4" customWidth="1"/>
    <col min="4359" max="4360" width="9.140625" style="4"/>
    <col min="4361" max="4361" width="12.42578125" style="4" bestFit="1" customWidth="1"/>
    <col min="4362" max="4362" width="13.42578125" style="4" bestFit="1" customWidth="1"/>
    <col min="4363" max="4609" width="9.140625" style="4"/>
    <col min="4610" max="4610" width="9.5703125" style="4" customWidth="1"/>
    <col min="4611" max="4611" width="54" style="4" customWidth="1"/>
    <col min="4612" max="4612" width="22.28515625" style="4" customWidth="1"/>
    <col min="4613" max="4613" width="20.5703125" style="4" customWidth="1"/>
    <col min="4614" max="4614" width="12.140625" style="4" customWidth="1"/>
    <col min="4615" max="4616" width="9.140625" style="4"/>
    <col min="4617" max="4617" width="12.42578125" style="4" bestFit="1" customWidth="1"/>
    <col min="4618" max="4618" width="13.42578125" style="4" bestFit="1" customWidth="1"/>
    <col min="4619" max="4865" width="9.140625" style="4"/>
    <col min="4866" max="4866" width="9.5703125" style="4" customWidth="1"/>
    <col min="4867" max="4867" width="54" style="4" customWidth="1"/>
    <col min="4868" max="4868" width="22.28515625" style="4" customWidth="1"/>
    <col min="4869" max="4869" width="20.5703125" style="4" customWidth="1"/>
    <col min="4870" max="4870" width="12.140625" style="4" customWidth="1"/>
    <col min="4871" max="4872" width="9.140625" style="4"/>
    <col min="4873" max="4873" width="12.42578125" style="4" bestFit="1" customWidth="1"/>
    <col min="4874" max="4874" width="13.42578125" style="4" bestFit="1" customWidth="1"/>
    <col min="4875" max="5121" width="9.140625" style="4"/>
    <col min="5122" max="5122" width="9.5703125" style="4" customWidth="1"/>
    <col min="5123" max="5123" width="54" style="4" customWidth="1"/>
    <col min="5124" max="5124" width="22.28515625" style="4" customWidth="1"/>
    <col min="5125" max="5125" width="20.5703125" style="4" customWidth="1"/>
    <col min="5126" max="5126" width="12.140625" style="4" customWidth="1"/>
    <col min="5127" max="5128" width="9.140625" style="4"/>
    <col min="5129" max="5129" width="12.42578125" style="4" bestFit="1" customWidth="1"/>
    <col min="5130" max="5130" width="13.42578125" style="4" bestFit="1" customWidth="1"/>
    <col min="5131" max="5377" width="9.140625" style="4"/>
    <col min="5378" max="5378" width="9.5703125" style="4" customWidth="1"/>
    <col min="5379" max="5379" width="54" style="4" customWidth="1"/>
    <col min="5380" max="5380" width="22.28515625" style="4" customWidth="1"/>
    <col min="5381" max="5381" width="20.5703125" style="4" customWidth="1"/>
    <col min="5382" max="5382" width="12.140625" style="4" customWidth="1"/>
    <col min="5383" max="5384" width="9.140625" style="4"/>
    <col min="5385" max="5385" width="12.42578125" style="4" bestFit="1" customWidth="1"/>
    <col min="5386" max="5386" width="13.42578125" style="4" bestFit="1" customWidth="1"/>
    <col min="5387" max="5633" width="9.140625" style="4"/>
    <col min="5634" max="5634" width="9.5703125" style="4" customWidth="1"/>
    <col min="5635" max="5635" width="54" style="4" customWidth="1"/>
    <col min="5636" max="5636" width="22.28515625" style="4" customWidth="1"/>
    <col min="5637" max="5637" width="20.5703125" style="4" customWidth="1"/>
    <col min="5638" max="5638" width="12.140625" style="4" customWidth="1"/>
    <col min="5639" max="5640" width="9.140625" style="4"/>
    <col min="5641" max="5641" width="12.42578125" style="4" bestFit="1" customWidth="1"/>
    <col min="5642" max="5642" width="13.42578125" style="4" bestFit="1" customWidth="1"/>
    <col min="5643" max="5889" width="9.140625" style="4"/>
    <col min="5890" max="5890" width="9.5703125" style="4" customWidth="1"/>
    <col min="5891" max="5891" width="54" style="4" customWidth="1"/>
    <col min="5892" max="5892" width="22.28515625" style="4" customWidth="1"/>
    <col min="5893" max="5893" width="20.5703125" style="4" customWidth="1"/>
    <col min="5894" max="5894" width="12.140625" style="4" customWidth="1"/>
    <col min="5895" max="5896" width="9.140625" style="4"/>
    <col min="5897" max="5897" width="12.42578125" style="4" bestFit="1" customWidth="1"/>
    <col min="5898" max="5898" width="13.42578125" style="4" bestFit="1" customWidth="1"/>
    <col min="5899" max="6145" width="9.140625" style="4"/>
    <col min="6146" max="6146" width="9.5703125" style="4" customWidth="1"/>
    <col min="6147" max="6147" width="54" style="4" customWidth="1"/>
    <col min="6148" max="6148" width="22.28515625" style="4" customWidth="1"/>
    <col min="6149" max="6149" width="20.5703125" style="4" customWidth="1"/>
    <col min="6150" max="6150" width="12.140625" style="4" customWidth="1"/>
    <col min="6151" max="6152" width="9.140625" style="4"/>
    <col min="6153" max="6153" width="12.42578125" style="4" bestFit="1" customWidth="1"/>
    <col min="6154" max="6154" width="13.42578125" style="4" bestFit="1" customWidth="1"/>
    <col min="6155" max="6401" width="9.140625" style="4"/>
    <col min="6402" max="6402" width="9.5703125" style="4" customWidth="1"/>
    <col min="6403" max="6403" width="54" style="4" customWidth="1"/>
    <col min="6404" max="6404" width="22.28515625" style="4" customWidth="1"/>
    <col min="6405" max="6405" width="20.5703125" style="4" customWidth="1"/>
    <col min="6406" max="6406" width="12.140625" style="4" customWidth="1"/>
    <col min="6407" max="6408" width="9.140625" style="4"/>
    <col min="6409" max="6409" width="12.42578125" style="4" bestFit="1" customWidth="1"/>
    <col min="6410" max="6410" width="13.42578125" style="4" bestFit="1" customWidth="1"/>
    <col min="6411" max="6657" width="9.140625" style="4"/>
    <col min="6658" max="6658" width="9.5703125" style="4" customWidth="1"/>
    <col min="6659" max="6659" width="54" style="4" customWidth="1"/>
    <col min="6660" max="6660" width="22.28515625" style="4" customWidth="1"/>
    <col min="6661" max="6661" width="20.5703125" style="4" customWidth="1"/>
    <col min="6662" max="6662" width="12.140625" style="4" customWidth="1"/>
    <col min="6663" max="6664" width="9.140625" style="4"/>
    <col min="6665" max="6665" width="12.42578125" style="4" bestFit="1" customWidth="1"/>
    <col min="6666" max="6666" width="13.42578125" style="4" bestFit="1" customWidth="1"/>
    <col min="6667" max="6913" width="9.140625" style="4"/>
    <col min="6914" max="6914" width="9.5703125" style="4" customWidth="1"/>
    <col min="6915" max="6915" width="54" style="4" customWidth="1"/>
    <col min="6916" max="6916" width="22.28515625" style="4" customWidth="1"/>
    <col min="6917" max="6917" width="20.5703125" style="4" customWidth="1"/>
    <col min="6918" max="6918" width="12.140625" style="4" customWidth="1"/>
    <col min="6919" max="6920" width="9.140625" style="4"/>
    <col min="6921" max="6921" width="12.42578125" style="4" bestFit="1" customWidth="1"/>
    <col min="6922" max="6922" width="13.42578125" style="4" bestFit="1" customWidth="1"/>
    <col min="6923" max="7169" width="9.140625" style="4"/>
    <col min="7170" max="7170" width="9.5703125" style="4" customWidth="1"/>
    <col min="7171" max="7171" width="54" style="4" customWidth="1"/>
    <col min="7172" max="7172" width="22.28515625" style="4" customWidth="1"/>
    <col min="7173" max="7173" width="20.5703125" style="4" customWidth="1"/>
    <col min="7174" max="7174" width="12.140625" style="4" customWidth="1"/>
    <col min="7175" max="7176" width="9.140625" style="4"/>
    <col min="7177" max="7177" width="12.42578125" style="4" bestFit="1" customWidth="1"/>
    <col min="7178" max="7178" width="13.42578125" style="4" bestFit="1" customWidth="1"/>
    <col min="7179" max="7425" width="9.140625" style="4"/>
    <col min="7426" max="7426" width="9.5703125" style="4" customWidth="1"/>
    <col min="7427" max="7427" width="54" style="4" customWidth="1"/>
    <col min="7428" max="7428" width="22.28515625" style="4" customWidth="1"/>
    <col min="7429" max="7429" width="20.5703125" style="4" customWidth="1"/>
    <col min="7430" max="7430" width="12.140625" style="4" customWidth="1"/>
    <col min="7431" max="7432" width="9.140625" style="4"/>
    <col min="7433" max="7433" width="12.42578125" style="4" bestFit="1" customWidth="1"/>
    <col min="7434" max="7434" width="13.42578125" style="4" bestFit="1" customWidth="1"/>
    <col min="7435" max="7681" width="9.140625" style="4"/>
    <col min="7682" max="7682" width="9.5703125" style="4" customWidth="1"/>
    <col min="7683" max="7683" width="54" style="4" customWidth="1"/>
    <col min="7684" max="7684" width="22.28515625" style="4" customWidth="1"/>
    <col min="7685" max="7685" width="20.5703125" style="4" customWidth="1"/>
    <col min="7686" max="7686" width="12.140625" style="4" customWidth="1"/>
    <col min="7687" max="7688" width="9.140625" style="4"/>
    <col min="7689" max="7689" width="12.42578125" style="4" bestFit="1" customWidth="1"/>
    <col min="7690" max="7690" width="13.42578125" style="4" bestFit="1" customWidth="1"/>
    <col min="7691" max="7937" width="9.140625" style="4"/>
    <col min="7938" max="7938" width="9.5703125" style="4" customWidth="1"/>
    <col min="7939" max="7939" width="54" style="4" customWidth="1"/>
    <col min="7940" max="7940" width="22.28515625" style="4" customWidth="1"/>
    <col min="7941" max="7941" width="20.5703125" style="4" customWidth="1"/>
    <col min="7942" max="7942" width="12.140625" style="4" customWidth="1"/>
    <col min="7943" max="7944" width="9.140625" style="4"/>
    <col min="7945" max="7945" width="12.42578125" style="4" bestFit="1" customWidth="1"/>
    <col min="7946" max="7946" width="13.42578125" style="4" bestFit="1" customWidth="1"/>
    <col min="7947" max="8193" width="9.140625" style="4"/>
    <col min="8194" max="8194" width="9.5703125" style="4" customWidth="1"/>
    <col min="8195" max="8195" width="54" style="4" customWidth="1"/>
    <col min="8196" max="8196" width="22.28515625" style="4" customWidth="1"/>
    <col min="8197" max="8197" width="20.5703125" style="4" customWidth="1"/>
    <col min="8198" max="8198" width="12.140625" style="4" customWidth="1"/>
    <col min="8199" max="8200" width="9.140625" style="4"/>
    <col min="8201" max="8201" width="12.42578125" style="4" bestFit="1" customWidth="1"/>
    <col min="8202" max="8202" width="13.42578125" style="4" bestFit="1" customWidth="1"/>
    <col min="8203" max="8449" width="9.140625" style="4"/>
    <col min="8450" max="8450" width="9.5703125" style="4" customWidth="1"/>
    <col min="8451" max="8451" width="54" style="4" customWidth="1"/>
    <col min="8452" max="8452" width="22.28515625" style="4" customWidth="1"/>
    <col min="8453" max="8453" width="20.5703125" style="4" customWidth="1"/>
    <col min="8454" max="8454" width="12.140625" style="4" customWidth="1"/>
    <col min="8455" max="8456" width="9.140625" style="4"/>
    <col min="8457" max="8457" width="12.42578125" style="4" bestFit="1" customWidth="1"/>
    <col min="8458" max="8458" width="13.42578125" style="4" bestFit="1" customWidth="1"/>
    <col min="8459" max="8705" width="9.140625" style="4"/>
    <col min="8706" max="8706" width="9.5703125" style="4" customWidth="1"/>
    <col min="8707" max="8707" width="54" style="4" customWidth="1"/>
    <col min="8708" max="8708" width="22.28515625" style="4" customWidth="1"/>
    <col min="8709" max="8709" width="20.5703125" style="4" customWidth="1"/>
    <col min="8710" max="8710" width="12.140625" style="4" customWidth="1"/>
    <col min="8711" max="8712" width="9.140625" style="4"/>
    <col min="8713" max="8713" width="12.42578125" style="4" bestFit="1" customWidth="1"/>
    <col min="8714" max="8714" width="13.42578125" style="4" bestFit="1" customWidth="1"/>
    <col min="8715" max="8961" width="9.140625" style="4"/>
    <col min="8962" max="8962" width="9.5703125" style="4" customWidth="1"/>
    <col min="8963" max="8963" width="54" style="4" customWidth="1"/>
    <col min="8964" max="8964" width="22.28515625" style="4" customWidth="1"/>
    <col min="8965" max="8965" width="20.5703125" style="4" customWidth="1"/>
    <col min="8966" max="8966" width="12.140625" style="4" customWidth="1"/>
    <col min="8967" max="8968" width="9.140625" style="4"/>
    <col min="8969" max="8969" width="12.42578125" style="4" bestFit="1" customWidth="1"/>
    <col min="8970" max="8970" width="13.42578125" style="4" bestFit="1" customWidth="1"/>
    <col min="8971" max="9217" width="9.140625" style="4"/>
    <col min="9218" max="9218" width="9.5703125" style="4" customWidth="1"/>
    <col min="9219" max="9219" width="54" style="4" customWidth="1"/>
    <col min="9220" max="9220" width="22.28515625" style="4" customWidth="1"/>
    <col min="9221" max="9221" width="20.5703125" style="4" customWidth="1"/>
    <col min="9222" max="9222" width="12.140625" style="4" customWidth="1"/>
    <col min="9223" max="9224" width="9.140625" style="4"/>
    <col min="9225" max="9225" width="12.42578125" style="4" bestFit="1" customWidth="1"/>
    <col min="9226" max="9226" width="13.42578125" style="4" bestFit="1" customWidth="1"/>
    <col min="9227" max="9473" width="9.140625" style="4"/>
    <col min="9474" max="9474" width="9.5703125" style="4" customWidth="1"/>
    <col min="9475" max="9475" width="54" style="4" customWidth="1"/>
    <col min="9476" max="9476" width="22.28515625" style="4" customWidth="1"/>
    <col min="9477" max="9477" width="20.5703125" style="4" customWidth="1"/>
    <col min="9478" max="9478" width="12.140625" style="4" customWidth="1"/>
    <col min="9479" max="9480" width="9.140625" style="4"/>
    <col min="9481" max="9481" width="12.42578125" style="4" bestFit="1" customWidth="1"/>
    <col min="9482" max="9482" width="13.42578125" style="4" bestFit="1" customWidth="1"/>
    <col min="9483" max="9729" width="9.140625" style="4"/>
    <col min="9730" max="9730" width="9.5703125" style="4" customWidth="1"/>
    <col min="9731" max="9731" width="54" style="4" customWidth="1"/>
    <col min="9732" max="9732" width="22.28515625" style="4" customWidth="1"/>
    <col min="9733" max="9733" width="20.5703125" style="4" customWidth="1"/>
    <col min="9734" max="9734" width="12.140625" style="4" customWidth="1"/>
    <col min="9735" max="9736" width="9.140625" style="4"/>
    <col min="9737" max="9737" width="12.42578125" style="4" bestFit="1" customWidth="1"/>
    <col min="9738" max="9738" width="13.42578125" style="4" bestFit="1" customWidth="1"/>
    <col min="9739" max="9985" width="9.140625" style="4"/>
    <col min="9986" max="9986" width="9.5703125" style="4" customWidth="1"/>
    <col min="9987" max="9987" width="54" style="4" customWidth="1"/>
    <col min="9988" max="9988" width="22.28515625" style="4" customWidth="1"/>
    <col min="9989" max="9989" width="20.5703125" style="4" customWidth="1"/>
    <col min="9990" max="9990" width="12.140625" style="4" customWidth="1"/>
    <col min="9991" max="9992" width="9.140625" style="4"/>
    <col min="9993" max="9993" width="12.42578125" style="4" bestFit="1" customWidth="1"/>
    <col min="9994" max="9994" width="13.42578125" style="4" bestFit="1" customWidth="1"/>
    <col min="9995" max="10241" width="9.140625" style="4"/>
    <col min="10242" max="10242" width="9.5703125" style="4" customWidth="1"/>
    <col min="10243" max="10243" width="54" style="4" customWidth="1"/>
    <col min="10244" max="10244" width="22.28515625" style="4" customWidth="1"/>
    <col min="10245" max="10245" width="20.5703125" style="4" customWidth="1"/>
    <col min="10246" max="10246" width="12.140625" style="4" customWidth="1"/>
    <col min="10247" max="10248" width="9.140625" style="4"/>
    <col min="10249" max="10249" width="12.42578125" style="4" bestFit="1" customWidth="1"/>
    <col min="10250" max="10250" width="13.42578125" style="4" bestFit="1" customWidth="1"/>
    <col min="10251" max="10497" width="9.140625" style="4"/>
    <col min="10498" max="10498" width="9.5703125" style="4" customWidth="1"/>
    <col min="10499" max="10499" width="54" style="4" customWidth="1"/>
    <col min="10500" max="10500" width="22.28515625" style="4" customWidth="1"/>
    <col min="10501" max="10501" width="20.5703125" style="4" customWidth="1"/>
    <col min="10502" max="10502" width="12.140625" style="4" customWidth="1"/>
    <col min="10503" max="10504" width="9.140625" style="4"/>
    <col min="10505" max="10505" width="12.42578125" style="4" bestFit="1" customWidth="1"/>
    <col min="10506" max="10506" width="13.42578125" style="4" bestFit="1" customWidth="1"/>
    <col min="10507" max="10753" width="9.140625" style="4"/>
    <col min="10754" max="10754" width="9.5703125" style="4" customWidth="1"/>
    <col min="10755" max="10755" width="54" style="4" customWidth="1"/>
    <col min="10756" max="10756" width="22.28515625" style="4" customWidth="1"/>
    <col min="10757" max="10757" width="20.5703125" style="4" customWidth="1"/>
    <col min="10758" max="10758" width="12.140625" style="4" customWidth="1"/>
    <col min="10759" max="10760" width="9.140625" style="4"/>
    <col min="10761" max="10761" width="12.42578125" style="4" bestFit="1" customWidth="1"/>
    <col min="10762" max="10762" width="13.42578125" style="4" bestFit="1" customWidth="1"/>
    <col min="10763" max="11009" width="9.140625" style="4"/>
    <col min="11010" max="11010" width="9.5703125" style="4" customWidth="1"/>
    <col min="11011" max="11011" width="54" style="4" customWidth="1"/>
    <col min="11012" max="11012" width="22.28515625" style="4" customWidth="1"/>
    <col min="11013" max="11013" width="20.5703125" style="4" customWidth="1"/>
    <col min="11014" max="11014" width="12.140625" style="4" customWidth="1"/>
    <col min="11015" max="11016" width="9.140625" style="4"/>
    <col min="11017" max="11017" width="12.42578125" style="4" bestFit="1" customWidth="1"/>
    <col min="11018" max="11018" width="13.42578125" style="4" bestFit="1" customWidth="1"/>
    <col min="11019" max="11265" width="9.140625" style="4"/>
    <col min="11266" max="11266" width="9.5703125" style="4" customWidth="1"/>
    <col min="11267" max="11267" width="54" style="4" customWidth="1"/>
    <col min="11268" max="11268" width="22.28515625" style="4" customWidth="1"/>
    <col min="11269" max="11269" width="20.5703125" style="4" customWidth="1"/>
    <col min="11270" max="11270" width="12.140625" style="4" customWidth="1"/>
    <col min="11271" max="11272" width="9.140625" style="4"/>
    <col min="11273" max="11273" width="12.42578125" style="4" bestFit="1" customWidth="1"/>
    <col min="11274" max="11274" width="13.42578125" style="4" bestFit="1" customWidth="1"/>
    <col min="11275" max="11521" width="9.140625" style="4"/>
    <col min="11522" max="11522" width="9.5703125" style="4" customWidth="1"/>
    <col min="11523" max="11523" width="54" style="4" customWidth="1"/>
    <col min="11524" max="11524" width="22.28515625" style="4" customWidth="1"/>
    <col min="11525" max="11525" width="20.5703125" style="4" customWidth="1"/>
    <col min="11526" max="11526" width="12.140625" style="4" customWidth="1"/>
    <col min="11527" max="11528" width="9.140625" style="4"/>
    <col min="11529" max="11529" width="12.42578125" style="4" bestFit="1" customWidth="1"/>
    <col min="11530" max="11530" width="13.42578125" style="4" bestFit="1" customWidth="1"/>
    <col min="11531" max="11777" width="9.140625" style="4"/>
    <col min="11778" max="11778" width="9.5703125" style="4" customWidth="1"/>
    <col min="11779" max="11779" width="54" style="4" customWidth="1"/>
    <col min="11780" max="11780" width="22.28515625" style="4" customWidth="1"/>
    <col min="11781" max="11781" width="20.5703125" style="4" customWidth="1"/>
    <col min="11782" max="11782" width="12.140625" style="4" customWidth="1"/>
    <col min="11783" max="11784" width="9.140625" style="4"/>
    <col min="11785" max="11785" width="12.42578125" style="4" bestFit="1" customWidth="1"/>
    <col min="11786" max="11786" width="13.42578125" style="4" bestFit="1" customWidth="1"/>
    <col min="11787" max="12033" width="9.140625" style="4"/>
    <col min="12034" max="12034" width="9.5703125" style="4" customWidth="1"/>
    <col min="12035" max="12035" width="54" style="4" customWidth="1"/>
    <col min="12036" max="12036" width="22.28515625" style="4" customWidth="1"/>
    <col min="12037" max="12037" width="20.5703125" style="4" customWidth="1"/>
    <col min="12038" max="12038" width="12.140625" style="4" customWidth="1"/>
    <col min="12039" max="12040" width="9.140625" style="4"/>
    <col min="12041" max="12041" width="12.42578125" style="4" bestFit="1" customWidth="1"/>
    <col min="12042" max="12042" width="13.42578125" style="4" bestFit="1" customWidth="1"/>
    <col min="12043" max="12289" width="9.140625" style="4"/>
    <col min="12290" max="12290" width="9.5703125" style="4" customWidth="1"/>
    <col min="12291" max="12291" width="54" style="4" customWidth="1"/>
    <col min="12292" max="12292" width="22.28515625" style="4" customWidth="1"/>
    <col min="12293" max="12293" width="20.5703125" style="4" customWidth="1"/>
    <col min="12294" max="12294" width="12.140625" style="4" customWidth="1"/>
    <col min="12295" max="12296" width="9.140625" style="4"/>
    <col min="12297" max="12297" width="12.42578125" style="4" bestFit="1" customWidth="1"/>
    <col min="12298" max="12298" width="13.42578125" style="4" bestFit="1" customWidth="1"/>
    <col min="12299" max="12545" width="9.140625" style="4"/>
    <col min="12546" max="12546" width="9.5703125" style="4" customWidth="1"/>
    <col min="12547" max="12547" width="54" style="4" customWidth="1"/>
    <col min="12548" max="12548" width="22.28515625" style="4" customWidth="1"/>
    <col min="12549" max="12549" width="20.5703125" style="4" customWidth="1"/>
    <col min="12550" max="12550" width="12.140625" style="4" customWidth="1"/>
    <col min="12551" max="12552" width="9.140625" style="4"/>
    <col min="12553" max="12553" width="12.42578125" style="4" bestFit="1" customWidth="1"/>
    <col min="12554" max="12554" width="13.42578125" style="4" bestFit="1" customWidth="1"/>
    <col min="12555" max="12801" width="9.140625" style="4"/>
    <col min="12802" max="12802" width="9.5703125" style="4" customWidth="1"/>
    <col min="12803" max="12803" width="54" style="4" customWidth="1"/>
    <col min="12804" max="12804" width="22.28515625" style="4" customWidth="1"/>
    <col min="12805" max="12805" width="20.5703125" style="4" customWidth="1"/>
    <col min="12806" max="12806" width="12.140625" style="4" customWidth="1"/>
    <col min="12807" max="12808" width="9.140625" style="4"/>
    <col min="12809" max="12809" width="12.42578125" style="4" bestFit="1" customWidth="1"/>
    <col min="12810" max="12810" width="13.42578125" style="4" bestFit="1" customWidth="1"/>
    <col min="12811" max="13057" width="9.140625" style="4"/>
    <col min="13058" max="13058" width="9.5703125" style="4" customWidth="1"/>
    <col min="13059" max="13059" width="54" style="4" customWidth="1"/>
    <col min="13060" max="13060" width="22.28515625" style="4" customWidth="1"/>
    <col min="13061" max="13061" width="20.5703125" style="4" customWidth="1"/>
    <col min="13062" max="13062" width="12.140625" style="4" customWidth="1"/>
    <col min="13063" max="13064" width="9.140625" style="4"/>
    <col min="13065" max="13065" width="12.42578125" style="4" bestFit="1" customWidth="1"/>
    <col min="13066" max="13066" width="13.42578125" style="4" bestFit="1" customWidth="1"/>
    <col min="13067" max="13313" width="9.140625" style="4"/>
    <col min="13314" max="13314" width="9.5703125" style="4" customWidth="1"/>
    <col min="13315" max="13315" width="54" style="4" customWidth="1"/>
    <col min="13316" max="13316" width="22.28515625" style="4" customWidth="1"/>
    <col min="13317" max="13317" width="20.5703125" style="4" customWidth="1"/>
    <col min="13318" max="13318" width="12.140625" style="4" customWidth="1"/>
    <col min="13319" max="13320" width="9.140625" style="4"/>
    <col min="13321" max="13321" width="12.42578125" style="4" bestFit="1" customWidth="1"/>
    <col min="13322" max="13322" width="13.42578125" style="4" bestFit="1" customWidth="1"/>
    <col min="13323" max="13569" width="9.140625" style="4"/>
    <col min="13570" max="13570" width="9.5703125" style="4" customWidth="1"/>
    <col min="13571" max="13571" width="54" style="4" customWidth="1"/>
    <col min="13572" max="13572" width="22.28515625" style="4" customWidth="1"/>
    <col min="13573" max="13573" width="20.5703125" style="4" customWidth="1"/>
    <col min="13574" max="13574" width="12.140625" style="4" customWidth="1"/>
    <col min="13575" max="13576" width="9.140625" style="4"/>
    <col min="13577" max="13577" width="12.42578125" style="4" bestFit="1" customWidth="1"/>
    <col min="13578" max="13578" width="13.42578125" style="4" bestFit="1" customWidth="1"/>
    <col min="13579" max="13825" width="9.140625" style="4"/>
    <col min="13826" max="13826" width="9.5703125" style="4" customWidth="1"/>
    <col min="13827" max="13827" width="54" style="4" customWidth="1"/>
    <col min="13828" max="13828" width="22.28515625" style="4" customWidth="1"/>
    <col min="13829" max="13829" width="20.5703125" style="4" customWidth="1"/>
    <col min="13830" max="13830" width="12.140625" style="4" customWidth="1"/>
    <col min="13831" max="13832" width="9.140625" style="4"/>
    <col min="13833" max="13833" width="12.42578125" style="4" bestFit="1" customWidth="1"/>
    <col min="13834" max="13834" width="13.42578125" style="4" bestFit="1" customWidth="1"/>
    <col min="13835" max="14081" width="9.140625" style="4"/>
    <col min="14082" max="14082" width="9.5703125" style="4" customWidth="1"/>
    <col min="14083" max="14083" width="54" style="4" customWidth="1"/>
    <col min="14084" max="14084" width="22.28515625" style="4" customWidth="1"/>
    <col min="14085" max="14085" width="20.5703125" style="4" customWidth="1"/>
    <col min="14086" max="14086" width="12.140625" style="4" customWidth="1"/>
    <col min="14087" max="14088" width="9.140625" style="4"/>
    <col min="14089" max="14089" width="12.42578125" style="4" bestFit="1" customWidth="1"/>
    <col min="14090" max="14090" width="13.42578125" style="4" bestFit="1" customWidth="1"/>
    <col min="14091" max="14337" width="9.140625" style="4"/>
    <col min="14338" max="14338" width="9.5703125" style="4" customWidth="1"/>
    <col min="14339" max="14339" width="54" style="4" customWidth="1"/>
    <col min="14340" max="14340" width="22.28515625" style="4" customWidth="1"/>
    <col min="14341" max="14341" width="20.5703125" style="4" customWidth="1"/>
    <col min="14342" max="14342" width="12.140625" style="4" customWidth="1"/>
    <col min="14343" max="14344" width="9.140625" style="4"/>
    <col min="14345" max="14345" width="12.42578125" style="4" bestFit="1" customWidth="1"/>
    <col min="14346" max="14346" width="13.42578125" style="4" bestFit="1" customWidth="1"/>
    <col min="14347" max="14593" width="9.140625" style="4"/>
    <col min="14594" max="14594" width="9.5703125" style="4" customWidth="1"/>
    <col min="14595" max="14595" width="54" style="4" customWidth="1"/>
    <col min="14596" max="14596" width="22.28515625" style="4" customWidth="1"/>
    <col min="14597" max="14597" width="20.5703125" style="4" customWidth="1"/>
    <col min="14598" max="14598" width="12.140625" style="4" customWidth="1"/>
    <col min="14599" max="14600" width="9.140625" style="4"/>
    <col min="14601" max="14601" width="12.42578125" style="4" bestFit="1" customWidth="1"/>
    <col min="14602" max="14602" width="13.42578125" style="4" bestFit="1" customWidth="1"/>
    <col min="14603" max="14849" width="9.140625" style="4"/>
    <col min="14850" max="14850" width="9.5703125" style="4" customWidth="1"/>
    <col min="14851" max="14851" width="54" style="4" customWidth="1"/>
    <col min="14852" max="14852" width="22.28515625" style="4" customWidth="1"/>
    <col min="14853" max="14853" width="20.5703125" style="4" customWidth="1"/>
    <col min="14854" max="14854" width="12.140625" style="4" customWidth="1"/>
    <col min="14855" max="14856" width="9.140625" style="4"/>
    <col min="14857" max="14857" width="12.42578125" style="4" bestFit="1" customWidth="1"/>
    <col min="14858" max="14858" width="13.42578125" style="4" bestFit="1" customWidth="1"/>
    <col min="14859" max="15105" width="9.140625" style="4"/>
    <col min="15106" max="15106" width="9.5703125" style="4" customWidth="1"/>
    <col min="15107" max="15107" width="54" style="4" customWidth="1"/>
    <col min="15108" max="15108" width="22.28515625" style="4" customWidth="1"/>
    <col min="15109" max="15109" width="20.5703125" style="4" customWidth="1"/>
    <col min="15110" max="15110" width="12.140625" style="4" customWidth="1"/>
    <col min="15111" max="15112" width="9.140625" style="4"/>
    <col min="15113" max="15113" width="12.42578125" style="4" bestFit="1" customWidth="1"/>
    <col min="15114" max="15114" width="13.42578125" style="4" bestFit="1" customWidth="1"/>
    <col min="15115" max="15361" width="9.140625" style="4"/>
    <col min="15362" max="15362" width="9.5703125" style="4" customWidth="1"/>
    <col min="15363" max="15363" width="54" style="4" customWidth="1"/>
    <col min="15364" max="15364" width="22.28515625" style="4" customWidth="1"/>
    <col min="15365" max="15365" width="20.5703125" style="4" customWidth="1"/>
    <col min="15366" max="15366" width="12.140625" style="4" customWidth="1"/>
    <col min="15367" max="15368" width="9.140625" style="4"/>
    <col min="15369" max="15369" width="12.42578125" style="4" bestFit="1" customWidth="1"/>
    <col min="15370" max="15370" width="13.42578125" style="4" bestFit="1" customWidth="1"/>
    <col min="15371" max="15617" width="9.140625" style="4"/>
    <col min="15618" max="15618" width="9.5703125" style="4" customWidth="1"/>
    <col min="15619" max="15619" width="54" style="4" customWidth="1"/>
    <col min="15620" max="15620" width="22.28515625" style="4" customWidth="1"/>
    <col min="15621" max="15621" width="20.5703125" style="4" customWidth="1"/>
    <col min="15622" max="15622" width="12.140625" style="4" customWidth="1"/>
    <col min="15623" max="15624" width="9.140625" style="4"/>
    <col min="15625" max="15625" width="12.42578125" style="4" bestFit="1" customWidth="1"/>
    <col min="15626" max="15626" width="13.42578125" style="4" bestFit="1" customWidth="1"/>
    <col min="15627" max="15873" width="9.140625" style="4"/>
    <col min="15874" max="15874" width="9.5703125" style="4" customWidth="1"/>
    <col min="15875" max="15875" width="54" style="4" customWidth="1"/>
    <col min="15876" max="15876" width="22.28515625" style="4" customWidth="1"/>
    <col min="15877" max="15877" width="20.5703125" style="4" customWidth="1"/>
    <col min="15878" max="15878" width="12.140625" style="4" customWidth="1"/>
    <col min="15879" max="15880" width="9.140625" style="4"/>
    <col min="15881" max="15881" width="12.42578125" style="4" bestFit="1" customWidth="1"/>
    <col min="15882" max="15882" width="13.42578125" style="4" bestFit="1" customWidth="1"/>
    <col min="15883" max="16129" width="9.140625" style="4"/>
    <col min="16130" max="16130" width="9.5703125" style="4" customWidth="1"/>
    <col min="16131" max="16131" width="54" style="4" customWidth="1"/>
    <col min="16132" max="16132" width="22.28515625" style="4" customWidth="1"/>
    <col min="16133" max="16133" width="20.5703125" style="4" customWidth="1"/>
    <col min="16134" max="16134" width="12.140625" style="4" customWidth="1"/>
    <col min="16135" max="16136" width="9.140625" style="4"/>
    <col min="16137" max="16137" width="12.42578125" style="4" bestFit="1" customWidth="1"/>
    <col min="16138" max="16138" width="13.42578125" style="4" bestFit="1" customWidth="1"/>
    <col min="16139" max="16384" width="9.140625" style="4"/>
  </cols>
  <sheetData>
    <row r="4" spans="2:6" ht="15.75">
      <c r="B4" s="1"/>
      <c r="C4" s="1"/>
      <c r="D4" s="2"/>
      <c r="E4" s="3" t="s">
        <v>0</v>
      </c>
      <c r="F4" s="1"/>
    </row>
    <row r="5" spans="2:6" ht="15.75">
      <c r="B5" s="1"/>
      <c r="C5" s="1"/>
      <c r="D5" s="2"/>
      <c r="E5" s="3" t="s">
        <v>1</v>
      </c>
      <c r="F5" s="1"/>
    </row>
    <row r="6" spans="2:6" ht="15.75">
      <c r="B6" s="1"/>
      <c r="C6" s="1"/>
      <c r="D6" s="2"/>
      <c r="E6" s="3" t="s">
        <v>2</v>
      </c>
      <c r="F6" s="1"/>
    </row>
    <row r="7" spans="2:6" ht="15.75">
      <c r="B7" s="1"/>
      <c r="C7" s="1"/>
      <c r="D7" s="2"/>
      <c r="E7" s="3" t="s">
        <v>211</v>
      </c>
      <c r="F7" s="1"/>
    </row>
    <row r="8" spans="2:6" ht="15.75">
      <c r="B8" s="1"/>
      <c r="C8" s="1"/>
      <c r="D8" s="2"/>
      <c r="E8" s="2"/>
      <c r="F8" s="1"/>
    </row>
    <row r="9" spans="2:6" ht="51.75" customHeight="1">
      <c r="B9" s="37" t="s">
        <v>212</v>
      </c>
      <c r="C9" s="38"/>
      <c r="D9" s="38"/>
      <c r="E9" s="38"/>
      <c r="F9" s="38"/>
    </row>
    <row r="10" spans="2:6" ht="15.75">
      <c r="B10" s="1"/>
      <c r="C10" s="1"/>
      <c r="D10" s="2"/>
      <c r="E10" s="2"/>
      <c r="F10" s="1"/>
    </row>
    <row r="11" spans="2:6" ht="18.75">
      <c r="B11" s="5" t="s">
        <v>3</v>
      </c>
      <c r="C11" s="6" t="s">
        <v>4</v>
      </c>
      <c r="D11" s="7" t="s">
        <v>5</v>
      </c>
      <c r="E11" s="8" t="s">
        <v>6</v>
      </c>
      <c r="F11" s="7" t="s">
        <v>7</v>
      </c>
    </row>
    <row r="12" spans="2:6">
      <c r="B12" s="9">
        <v>1</v>
      </c>
      <c r="C12" s="10">
        <v>2</v>
      </c>
      <c r="D12" s="11">
        <v>3</v>
      </c>
      <c r="E12" s="11">
        <v>4</v>
      </c>
      <c r="F12" s="11">
        <v>5</v>
      </c>
    </row>
    <row r="13" spans="2:6" ht="47.25">
      <c r="B13" s="12">
        <v>2310</v>
      </c>
      <c r="C13" s="13" t="s">
        <v>8</v>
      </c>
      <c r="D13" s="14">
        <v>90000</v>
      </c>
      <c r="E13" s="14">
        <v>45000</v>
      </c>
      <c r="F13" s="43">
        <f>E13/D13</f>
        <v>0.5</v>
      </c>
    </row>
    <row r="14" spans="2:6" ht="47.25">
      <c r="B14" s="15" t="s">
        <v>9</v>
      </c>
      <c r="C14" s="16" t="s">
        <v>10</v>
      </c>
      <c r="D14" s="17">
        <v>2074500</v>
      </c>
      <c r="E14" s="17">
        <v>850062.34</v>
      </c>
      <c r="F14" s="44">
        <f t="shared" ref="F14:F101" si="0">+E14/D14</f>
        <v>0.40976733670764037</v>
      </c>
    </row>
    <row r="15" spans="2:6" ht="47.25">
      <c r="B15" s="15" t="s">
        <v>11</v>
      </c>
      <c r="C15" s="16" t="s">
        <v>12</v>
      </c>
      <c r="D15" s="17">
        <v>111350</v>
      </c>
      <c r="E15" s="17">
        <v>64340</v>
      </c>
      <c r="F15" s="44">
        <f t="shared" si="0"/>
        <v>0.57781769196228105</v>
      </c>
    </row>
    <row r="16" spans="2:6" ht="78.75">
      <c r="B16" s="15" t="s">
        <v>13</v>
      </c>
      <c r="C16" s="16" t="s">
        <v>14</v>
      </c>
      <c r="D16" s="17">
        <v>150000</v>
      </c>
      <c r="E16" s="17">
        <v>149871.1</v>
      </c>
      <c r="F16" s="44">
        <f t="shared" si="0"/>
        <v>0.99914066666666668</v>
      </c>
    </row>
    <row r="17" spans="2:6" ht="31.5">
      <c r="B17" s="15" t="s">
        <v>15</v>
      </c>
      <c r="C17" s="16" t="s">
        <v>16</v>
      </c>
      <c r="D17" s="17">
        <v>1261580</v>
      </c>
      <c r="E17" s="17">
        <v>572753</v>
      </c>
      <c r="F17" s="44">
        <f t="shared" si="0"/>
        <v>0.45399657572250668</v>
      </c>
    </row>
    <row r="18" spans="2:6" ht="31.5">
      <c r="B18" s="15" t="s">
        <v>17</v>
      </c>
      <c r="C18" s="19" t="s">
        <v>18</v>
      </c>
      <c r="D18" s="17">
        <v>49320</v>
      </c>
      <c r="E18" s="17">
        <v>49320</v>
      </c>
      <c r="F18" s="44">
        <f t="shared" si="0"/>
        <v>1</v>
      </c>
    </row>
    <row r="19" spans="2:6" ht="31.5">
      <c r="B19" s="15" t="s">
        <v>19</v>
      </c>
      <c r="C19" s="19" t="s">
        <v>20</v>
      </c>
      <c r="D19" s="17">
        <v>90420</v>
      </c>
      <c r="E19" s="17">
        <v>90420</v>
      </c>
      <c r="F19" s="44">
        <f t="shared" si="0"/>
        <v>1</v>
      </c>
    </row>
    <row r="20" spans="2:6" ht="47.25">
      <c r="B20" s="15" t="s">
        <v>21</v>
      </c>
      <c r="C20" s="19" t="s">
        <v>22</v>
      </c>
      <c r="D20" s="17">
        <v>82000</v>
      </c>
      <c r="E20" s="17">
        <v>22000</v>
      </c>
      <c r="F20" s="44">
        <f t="shared" si="0"/>
        <v>0.26829268292682928</v>
      </c>
    </row>
    <row r="21" spans="2:6" ht="63">
      <c r="B21" s="15" t="s">
        <v>23</v>
      </c>
      <c r="C21" s="16" t="s">
        <v>24</v>
      </c>
      <c r="D21" s="17">
        <v>50000</v>
      </c>
      <c r="E21" s="17">
        <v>0</v>
      </c>
      <c r="F21" s="44">
        <f t="shared" si="0"/>
        <v>0</v>
      </c>
    </row>
    <row r="22" spans="2:6" ht="15.75">
      <c r="B22" s="15" t="s">
        <v>231</v>
      </c>
      <c r="C22" s="16" t="s">
        <v>30</v>
      </c>
      <c r="D22" s="17">
        <v>664669</v>
      </c>
      <c r="E22" s="17">
        <v>0</v>
      </c>
      <c r="F22" s="44">
        <f t="shared" si="0"/>
        <v>0</v>
      </c>
    </row>
    <row r="23" spans="2:6" ht="15.75">
      <c r="B23" s="15" t="s">
        <v>232</v>
      </c>
      <c r="C23" s="16" t="s">
        <v>30</v>
      </c>
      <c r="D23" s="17">
        <v>117294</v>
      </c>
      <c r="E23" s="17">
        <v>0</v>
      </c>
      <c r="F23" s="44">
        <f t="shared" si="0"/>
        <v>0</v>
      </c>
    </row>
    <row r="24" spans="2:6" ht="47.25">
      <c r="B24" s="15" t="s">
        <v>25</v>
      </c>
      <c r="C24" s="16" t="s">
        <v>26</v>
      </c>
      <c r="D24" s="17">
        <v>25000</v>
      </c>
      <c r="E24" s="17">
        <v>5000</v>
      </c>
      <c r="F24" s="44">
        <f t="shared" si="0"/>
        <v>0.2</v>
      </c>
    </row>
    <row r="25" spans="2:6" ht="15.75">
      <c r="B25" s="15" t="s">
        <v>27</v>
      </c>
      <c r="C25" s="16" t="s">
        <v>28</v>
      </c>
      <c r="D25" s="17">
        <v>734800</v>
      </c>
      <c r="E25" s="17">
        <v>291065.15999999997</v>
      </c>
      <c r="F25" s="44">
        <f t="shared" si="0"/>
        <v>0.39611480675013605</v>
      </c>
    </row>
    <row r="26" spans="2:6" ht="15.75">
      <c r="B26" s="15" t="s">
        <v>29</v>
      </c>
      <c r="C26" s="16" t="s">
        <v>30</v>
      </c>
      <c r="D26" s="20">
        <v>546080</v>
      </c>
      <c r="E26" s="20">
        <v>281894.39</v>
      </c>
      <c r="F26" s="44">
        <f t="shared" si="0"/>
        <v>0.51621445575739822</v>
      </c>
    </row>
    <row r="27" spans="2:6" ht="31.5">
      <c r="B27" s="15" t="s">
        <v>31</v>
      </c>
      <c r="C27" s="16" t="s">
        <v>32</v>
      </c>
      <c r="D27" s="20">
        <v>18000</v>
      </c>
      <c r="E27" s="20">
        <v>18000</v>
      </c>
      <c r="F27" s="44">
        <f t="shared" si="0"/>
        <v>1</v>
      </c>
    </row>
    <row r="28" spans="2:6" ht="31.5">
      <c r="B28" s="15" t="s">
        <v>33</v>
      </c>
      <c r="C28" s="16" t="s">
        <v>34</v>
      </c>
      <c r="D28" s="17">
        <v>294470</v>
      </c>
      <c r="E28" s="17">
        <v>143685.76999999999</v>
      </c>
      <c r="F28" s="44">
        <f t="shared" si="0"/>
        <v>0.48794705742520456</v>
      </c>
    </row>
    <row r="29" spans="2:6" ht="15.75">
      <c r="B29" s="15" t="s">
        <v>35</v>
      </c>
      <c r="C29" s="16" t="s">
        <v>36</v>
      </c>
      <c r="D29" s="21">
        <v>1704400</v>
      </c>
      <c r="E29" s="21">
        <v>662815.79</v>
      </c>
      <c r="F29" s="44">
        <f t="shared" si="0"/>
        <v>0.38888511499647971</v>
      </c>
    </row>
    <row r="30" spans="2:6" ht="15.75">
      <c r="B30" s="15" t="s">
        <v>37</v>
      </c>
      <c r="C30" s="16" t="s">
        <v>38</v>
      </c>
      <c r="D30" s="17">
        <v>10200</v>
      </c>
      <c r="E30" s="17">
        <v>8400</v>
      </c>
      <c r="F30" s="44">
        <f t="shared" si="0"/>
        <v>0.82352941176470584</v>
      </c>
    </row>
    <row r="31" spans="2:6" ht="15.75">
      <c r="B31" s="15" t="s">
        <v>39</v>
      </c>
      <c r="C31" s="22" t="s">
        <v>40</v>
      </c>
      <c r="D31" s="17">
        <v>30105766</v>
      </c>
      <c r="E31" s="17">
        <v>14477320.74</v>
      </c>
      <c r="F31" s="44">
        <f t="shared" si="0"/>
        <v>0.48088199250602026</v>
      </c>
    </row>
    <row r="32" spans="2:6" ht="15.75">
      <c r="B32" s="15" t="s">
        <v>41</v>
      </c>
      <c r="C32" s="22" t="s">
        <v>40</v>
      </c>
      <c r="D32" s="17">
        <v>211073</v>
      </c>
      <c r="E32" s="17">
        <v>95235.86</v>
      </c>
      <c r="F32" s="44">
        <f t="shared" si="0"/>
        <v>0.45119868481520614</v>
      </c>
    </row>
    <row r="33" spans="2:6" ht="15.75">
      <c r="B33" s="15" t="s">
        <v>42</v>
      </c>
      <c r="C33" s="22" t="s">
        <v>40</v>
      </c>
      <c r="D33" s="17">
        <v>30962</v>
      </c>
      <c r="E33" s="17">
        <v>1944.04</v>
      </c>
      <c r="F33" s="44">
        <f t="shared" si="0"/>
        <v>6.2787933596020931E-2</v>
      </c>
    </row>
    <row r="34" spans="2:6" ht="31.5">
      <c r="B34" s="15" t="s">
        <v>43</v>
      </c>
      <c r="C34" s="22" t="s">
        <v>44</v>
      </c>
      <c r="D34" s="17">
        <v>238055</v>
      </c>
      <c r="E34" s="17">
        <v>112525.15</v>
      </c>
      <c r="F34" s="44">
        <f t="shared" si="0"/>
        <v>0.47268551385184093</v>
      </c>
    </row>
    <row r="35" spans="2:6" ht="15.75">
      <c r="B35" s="15" t="s">
        <v>45</v>
      </c>
      <c r="C35" s="22" t="s">
        <v>46</v>
      </c>
      <c r="D35" s="17">
        <v>2387813</v>
      </c>
      <c r="E35" s="17">
        <v>2276541.85</v>
      </c>
      <c r="F35" s="44">
        <f t="shared" si="0"/>
        <v>0.95340039190673642</v>
      </c>
    </row>
    <row r="36" spans="2:6" ht="15.75">
      <c r="B36" s="15" t="s">
        <v>47</v>
      </c>
      <c r="C36" s="22" t="s">
        <v>46</v>
      </c>
      <c r="D36" s="17">
        <v>2440</v>
      </c>
      <c r="E36" s="17">
        <v>2439.54</v>
      </c>
      <c r="F36" s="44">
        <f t="shared" si="0"/>
        <v>0.99981147540983606</v>
      </c>
    </row>
    <row r="37" spans="2:6" ht="15.75">
      <c r="B37" s="15" t="s">
        <v>48</v>
      </c>
      <c r="C37" s="22" t="s">
        <v>46</v>
      </c>
      <c r="D37" s="17">
        <v>130</v>
      </c>
      <c r="E37" s="17">
        <v>129.16</v>
      </c>
      <c r="F37" s="44">
        <f t="shared" si="0"/>
        <v>0.99353846153846148</v>
      </c>
    </row>
    <row r="38" spans="2:6" ht="31.5">
      <c r="B38" s="15" t="s">
        <v>49</v>
      </c>
      <c r="C38" s="22" t="s">
        <v>50</v>
      </c>
      <c r="D38" s="17">
        <v>3554260</v>
      </c>
      <c r="E38" s="17">
        <v>1712288.72</v>
      </c>
      <c r="F38" s="44">
        <f t="shared" si="0"/>
        <v>0.48175674261308965</v>
      </c>
    </row>
    <row r="39" spans="2:6" ht="31.5">
      <c r="B39" s="15" t="s">
        <v>51</v>
      </c>
      <c r="C39" s="22" t="s">
        <v>52</v>
      </c>
      <c r="D39" s="17">
        <v>463240</v>
      </c>
      <c r="E39" s="17">
        <v>325717.81</v>
      </c>
      <c r="F39" s="44">
        <f t="shared" si="0"/>
        <v>0.70312971677748037</v>
      </c>
    </row>
    <row r="40" spans="2:6" ht="31.5">
      <c r="B40" s="15" t="s">
        <v>53</v>
      </c>
      <c r="C40" s="22" t="s">
        <v>54</v>
      </c>
      <c r="D40" s="17">
        <v>297349</v>
      </c>
      <c r="E40" s="17">
        <v>293482.77</v>
      </c>
      <c r="F40" s="44">
        <f t="shared" si="0"/>
        <v>0.98699766940531164</v>
      </c>
    </row>
    <row r="41" spans="2:6" ht="15.75">
      <c r="B41" s="15" t="s">
        <v>55</v>
      </c>
      <c r="C41" s="22" t="s">
        <v>56</v>
      </c>
      <c r="D41" s="17">
        <v>5104265</v>
      </c>
      <c r="E41" s="17">
        <v>2756494.16</v>
      </c>
      <c r="F41" s="44">
        <f t="shared" si="0"/>
        <v>0.54003743144213712</v>
      </c>
    </row>
    <row r="42" spans="2:6" ht="15.75">
      <c r="B42" s="15" t="s">
        <v>57</v>
      </c>
      <c r="C42" s="22" t="s">
        <v>56</v>
      </c>
      <c r="D42" s="17">
        <v>65338</v>
      </c>
      <c r="E42" s="17">
        <v>16045.51</v>
      </c>
      <c r="F42" s="44">
        <f t="shared" si="0"/>
        <v>0.24557699960206925</v>
      </c>
    </row>
    <row r="43" spans="2:6" ht="15.75">
      <c r="B43" s="15" t="s">
        <v>58</v>
      </c>
      <c r="C43" s="22" t="s">
        <v>56</v>
      </c>
      <c r="D43" s="17">
        <v>10399</v>
      </c>
      <c r="E43" s="17">
        <v>326.97000000000003</v>
      </c>
      <c r="F43" s="44">
        <f t="shared" si="0"/>
        <v>3.1442446389075875E-2</v>
      </c>
    </row>
    <row r="44" spans="2:6" ht="15.75">
      <c r="B44" s="15" t="s">
        <v>59</v>
      </c>
      <c r="C44" s="22" t="s">
        <v>60</v>
      </c>
      <c r="D44" s="17">
        <v>834738</v>
      </c>
      <c r="E44" s="17">
        <v>351482.92</v>
      </c>
      <c r="F44" s="44">
        <f t="shared" si="0"/>
        <v>0.42106974883136983</v>
      </c>
    </row>
    <row r="45" spans="2:6" ht="15.75">
      <c r="B45" s="15" t="s">
        <v>61</v>
      </c>
      <c r="C45" s="22" t="s">
        <v>60</v>
      </c>
      <c r="D45" s="17">
        <v>5702</v>
      </c>
      <c r="E45" s="17">
        <v>1783.25</v>
      </c>
      <c r="F45" s="44">
        <f t="shared" si="0"/>
        <v>0.31274114345843562</v>
      </c>
    </row>
    <row r="46" spans="2:6" ht="15.75">
      <c r="B46" s="15" t="s">
        <v>62</v>
      </c>
      <c r="C46" s="22" t="s">
        <v>60</v>
      </c>
      <c r="D46" s="17">
        <v>792</v>
      </c>
      <c r="E46" s="17">
        <v>43.91</v>
      </c>
      <c r="F46" s="44">
        <f t="shared" si="0"/>
        <v>5.5441919191919188E-2</v>
      </c>
    </row>
    <row r="47" spans="2:6" ht="15.75">
      <c r="B47" s="15" t="s">
        <v>63</v>
      </c>
      <c r="C47" s="16" t="s">
        <v>64</v>
      </c>
      <c r="D47" s="20">
        <v>3094500</v>
      </c>
      <c r="E47" s="20">
        <v>1766374.93</v>
      </c>
      <c r="F47" s="44">
        <f t="shared" si="0"/>
        <v>0.57081109387623197</v>
      </c>
    </row>
    <row r="48" spans="2:6" ht="31.5">
      <c r="B48" s="15" t="s">
        <v>65</v>
      </c>
      <c r="C48" s="16" t="s">
        <v>66</v>
      </c>
      <c r="D48" s="20">
        <v>30700</v>
      </c>
      <c r="E48" s="20">
        <v>14406</v>
      </c>
      <c r="F48" s="44">
        <f t="shared" si="0"/>
        <v>0.46925081433224758</v>
      </c>
    </row>
    <row r="49" spans="2:6" ht="47.25">
      <c r="B49" s="15" t="s">
        <v>67</v>
      </c>
      <c r="C49" s="16" t="s">
        <v>68</v>
      </c>
      <c r="D49" s="23">
        <v>20000</v>
      </c>
      <c r="E49" s="23">
        <v>0</v>
      </c>
      <c r="F49" s="44">
        <f t="shared" si="0"/>
        <v>0</v>
      </c>
    </row>
    <row r="50" spans="2:6" ht="15.75">
      <c r="B50" s="15" t="s">
        <v>69</v>
      </c>
      <c r="C50" s="16" t="s">
        <v>70</v>
      </c>
      <c r="D50" s="17">
        <v>676362</v>
      </c>
      <c r="E50" s="17">
        <v>220922.65</v>
      </c>
      <c r="F50" s="44">
        <f t="shared" si="0"/>
        <v>0.32663374051173777</v>
      </c>
    </row>
    <row r="51" spans="2:6" ht="15.75">
      <c r="B51" s="15" t="s">
        <v>71</v>
      </c>
      <c r="C51" s="16" t="s">
        <v>70</v>
      </c>
      <c r="D51" s="17">
        <v>18652</v>
      </c>
      <c r="E51" s="17">
        <v>8545.6</v>
      </c>
      <c r="F51" s="44">
        <f t="shared" si="0"/>
        <v>0.45815998284366288</v>
      </c>
    </row>
    <row r="52" spans="2:6" ht="15.75">
      <c r="B52" s="15" t="s">
        <v>72</v>
      </c>
      <c r="C52" s="16" t="s">
        <v>70</v>
      </c>
      <c r="D52" s="17">
        <v>988</v>
      </c>
      <c r="E52" s="17">
        <v>452.45</v>
      </c>
      <c r="F52" s="44">
        <f t="shared" si="0"/>
        <v>0.45794534412955462</v>
      </c>
    </row>
    <row r="53" spans="2:6" ht="31.5">
      <c r="B53" s="15" t="s">
        <v>73</v>
      </c>
      <c r="C53" s="22" t="s">
        <v>74</v>
      </c>
      <c r="D53" s="17">
        <v>134058</v>
      </c>
      <c r="E53" s="17">
        <v>134057.24</v>
      </c>
      <c r="F53" s="44">
        <f t="shared" si="0"/>
        <v>0.99999433081203648</v>
      </c>
    </row>
    <row r="54" spans="2:6" ht="15.75">
      <c r="B54" s="15" t="s">
        <v>75</v>
      </c>
      <c r="C54" s="16" t="s">
        <v>76</v>
      </c>
      <c r="D54" s="17">
        <v>2601775</v>
      </c>
      <c r="E54" s="17">
        <v>1265639.6499999999</v>
      </c>
      <c r="F54" s="44">
        <f t="shared" si="0"/>
        <v>0.4864523834689779</v>
      </c>
    </row>
    <row r="55" spans="2:6" ht="15.75">
      <c r="B55" s="15" t="s">
        <v>77</v>
      </c>
      <c r="C55" s="16" t="s">
        <v>76</v>
      </c>
      <c r="D55" s="17">
        <v>3993</v>
      </c>
      <c r="E55" s="17">
        <v>169.02</v>
      </c>
      <c r="F55" s="44">
        <f t="shared" si="0"/>
        <v>4.2329075882794893E-2</v>
      </c>
    </row>
    <row r="56" spans="2:6" ht="15.75">
      <c r="B56" s="15" t="s">
        <v>78</v>
      </c>
      <c r="C56" s="16" t="s">
        <v>76</v>
      </c>
      <c r="D56" s="17">
        <v>285</v>
      </c>
      <c r="E56" s="17">
        <v>8.9499999999999993</v>
      </c>
      <c r="F56" s="44">
        <f t="shared" si="0"/>
        <v>3.1403508771929822E-2</v>
      </c>
    </row>
    <row r="57" spans="2:6" ht="15.75">
      <c r="B57" s="15" t="s">
        <v>79</v>
      </c>
      <c r="C57" s="16" t="s">
        <v>80</v>
      </c>
      <c r="D57" s="17">
        <v>680650</v>
      </c>
      <c r="E57" s="17">
        <v>348608.24</v>
      </c>
      <c r="F57" s="44">
        <f t="shared" si="0"/>
        <v>0.51216960258576361</v>
      </c>
    </row>
    <row r="58" spans="2:6" ht="15.75">
      <c r="B58" s="15" t="s">
        <v>81</v>
      </c>
      <c r="C58" s="16" t="s">
        <v>82</v>
      </c>
      <c r="D58" s="17">
        <v>46300</v>
      </c>
      <c r="E58" s="17">
        <v>19237.02</v>
      </c>
      <c r="F58" s="44">
        <f t="shared" si="0"/>
        <v>0.41548639308855295</v>
      </c>
    </row>
    <row r="59" spans="2:6" ht="15.75">
      <c r="B59" s="24" t="s">
        <v>83</v>
      </c>
      <c r="C59" s="25" t="s">
        <v>84</v>
      </c>
      <c r="D59" s="17">
        <v>162011</v>
      </c>
      <c r="E59" s="17">
        <v>68739.960000000006</v>
      </c>
      <c r="F59" s="44">
        <f t="shared" si="0"/>
        <v>0.42429193079482264</v>
      </c>
    </row>
    <row r="60" spans="2:6" ht="47.25">
      <c r="B60" s="15" t="s">
        <v>233</v>
      </c>
      <c r="C60" s="25" t="s">
        <v>234</v>
      </c>
      <c r="D60" s="17">
        <v>142000</v>
      </c>
      <c r="E60" s="17">
        <v>0</v>
      </c>
      <c r="F60" s="44">
        <v>0</v>
      </c>
    </row>
    <row r="61" spans="2:6" ht="15.75">
      <c r="B61" s="15" t="s">
        <v>85</v>
      </c>
      <c r="C61" s="16" t="s">
        <v>86</v>
      </c>
      <c r="D61" s="17">
        <v>2708900</v>
      </c>
      <c r="E61" s="17">
        <v>1573715.18</v>
      </c>
      <c r="F61" s="44">
        <f t="shared" si="0"/>
        <v>0.58094251541215991</v>
      </c>
    </row>
    <row r="62" spans="2:6" ht="15.75">
      <c r="B62" s="15" t="s">
        <v>87</v>
      </c>
      <c r="C62" s="16" t="s">
        <v>88</v>
      </c>
      <c r="D62" s="17">
        <v>1497378</v>
      </c>
      <c r="E62" s="17">
        <v>224873.66</v>
      </c>
      <c r="F62" s="44">
        <f t="shared" si="0"/>
        <v>0.15017828497547045</v>
      </c>
    </row>
    <row r="63" spans="2:6" ht="15.75">
      <c r="B63" s="15" t="s">
        <v>89</v>
      </c>
      <c r="C63" s="16" t="s">
        <v>90</v>
      </c>
      <c r="D63" s="17">
        <v>76000</v>
      </c>
      <c r="E63" s="17">
        <v>43782</v>
      </c>
      <c r="F63" s="44">
        <f t="shared" si="0"/>
        <v>0.57607894736842102</v>
      </c>
    </row>
    <row r="64" spans="2:6" ht="15.75">
      <c r="B64" s="15" t="s">
        <v>91</v>
      </c>
      <c r="C64" s="16" t="s">
        <v>92</v>
      </c>
      <c r="D64" s="17">
        <v>3505359</v>
      </c>
      <c r="E64" s="17">
        <v>1540357.9</v>
      </c>
      <c r="F64" s="44">
        <f t="shared" si="0"/>
        <v>0.43942942791308964</v>
      </c>
    </row>
    <row r="65" spans="2:6" ht="15.75">
      <c r="B65" s="15" t="s">
        <v>93</v>
      </c>
      <c r="C65" s="16" t="s">
        <v>92</v>
      </c>
      <c r="D65" s="17">
        <v>257975</v>
      </c>
      <c r="E65" s="17">
        <v>31490.14</v>
      </c>
      <c r="F65" s="44">
        <f t="shared" si="0"/>
        <v>0.12206663436379495</v>
      </c>
    </row>
    <row r="66" spans="2:6" ht="15.75">
      <c r="B66" s="15" t="s">
        <v>94</v>
      </c>
      <c r="C66" s="16" t="s">
        <v>92</v>
      </c>
      <c r="D66" s="17">
        <v>27356</v>
      </c>
      <c r="E66" s="17">
        <v>1568.01</v>
      </c>
      <c r="F66" s="44">
        <f t="shared" si="0"/>
        <v>5.731868694253546E-2</v>
      </c>
    </row>
    <row r="67" spans="2:6" ht="15.75">
      <c r="B67" s="15" t="s">
        <v>95</v>
      </c>
      <c r="C67" s="16" t="s">
        <v>96</v>
      </c>
      <c r="D67" s="17">
        <v>65600</v>
      </c>
      <c r="E67" s="17">
        <v>28121.81</v>
      </c>
      <c r="F67" s="44">
        <f t="shared" si="0"/>
        <v>0.42868612804878053</v>
      </c>
    </row>
    <row r="68" spans="2:6" ht="31.5">
      <c r="B68" s="15" t="s">
        <v>97</v>
      </c>
      <c r="C68" s="16" t="s">
        <v>98</v>
      </c>
      <c r="D68" s="17">
        <v>53000</v>
      </c>
      <c r="E68" s="17">
        <v>23712.35</v>
      </c>
      <c r="F68" s="44">
        <f t="shared" si="0"/>
        <v>0.44740283018867921</v>
      </c>
    </row>
    <row r="69" spans="2:6" ht="31.5">
      <c r="B69" s="15" t="s">
        <v>99</v>
      </c>
      <c r="C69" s="16" t="s">
        <v>100</v>
      </c>
      <c r="D69" s="17">
        <v>133300</v>
      </c>
      <c r="E69" s="17">
        <v>53400.07</v>
      </c>
      <c r="F69" s="44">
        <f t="shared" si="0"/>
        <v>0.40060067516879222</v>
      </c>
    </row>
    <row r="70" spans="2:6" ht="15.75">
      <c r="B70" s="15" t="s">
        <v>101</v>
      </c>
      <c r="C70" s="16" t="s">
        <v>102</v>
      </c>
      <c r="D70" s="17">
        <v>10000</v>
      </c>
      <c r="E70" s="17">
        <v>1019.68</v>
      </c>
      <c r="F70" s="44">
        <f t="shared" si="0"/>
        <v>0.10196799999999999</v>
      </c>
    </row>
    <row r="71" spans="2:6" ht="31.5">
      <c r="B71" s="15" t="s">
        <v>103</v>
      </c>
      <c r="C71" s="16" t="s">
        <v>104</v>
      </c>
      <c r="D71" s="17">
        <v>1000</v>
      </c>
      <c r="E71" s="17">
        <v>0</v>
      </c>
      <c r="F71" s="44">
        <f t="shared" si="0"/>
        <v>0</v>
      </c>
    </row>
    <row r="72" spans="2:6" ht="31.5">
      <c r="B72" s="15" t="s">
        <v>105</v>
      </c>
      <c r="C72" s="19" t="s">
        <v>106</v>
      </c>
      <c r="D72" s="17">
        <v>149700</v>
      </c>
      <c r="E72" s="17">
        <v>74942.960000000006</v>
      </c>
      <c r="F72" s="44">
        <f t="shared" si="0"/>
        <v>0.50062097528390115</v>
      </c>
    </row>
    <row r="73" spans="2:6" ht="15.75">
      <c r="B73" s="15" t="s">
        <v>107</v>
      </c>
      <c r="C73" s="16" t="s">
        <v>108</v>
      </c>
      <c r="D73" s="17">
        <v>105800</v>
      </c>
      <c r="E73" s="17">
        <v>44075.58</v>
      </c>
      <c r="F73" s="44">
        <f t="shared" si="0"/>
        <v>0.41659338374291116</v>
      </c>
    </row>
    <row r="74" spans="2:6" ht="15.75">
      <c r="B74" s="15" t="s">
        <v>109</v>
      </c>
      <c r="C74" s="16" t="s">
        <v>110</v>
      </c>
      <c r="D74" s="17">
        <v>14000</v>
      </c>
      <c r="E74" s="17">
        <v>3750.19</v>
      </c>
      <c r="F74" s="44">
        <f t="shared" si="0"/>
        <v>0.2678707142857143</v>
      </c>
    </row>
    <row r="75" spans="2:6" ht="15.75">
      <c r="B75" s="15" t="s">
        <v>111</v>
      </c>
      <c r="C75" s="16" t="s">
        <v>112</v>
      </c>
      <c r="D75" s="17">
        <v>223640</v>
      </c>
      <c r="E75" s="17">
        <v>108432.26</v>
      </c>
      <c r="F75" s="44">
        <f t="shared" si="0"/>
        <v>0.48485181541763545</v>
      </c>
    </row>
    <row r="76" spans="2:6" ht="15.75">
      <c r="B76" s="15" t="s">
        <v>113</v>
      </c>
      <c r="C76" s="16" t="s">
        <v>112</v>
      </c>
      <c r="D76" s="17">
        <v>205</v>
      </c>
      <c r="E76" s="17">
        <v>191.46</v>
      </c>
      <c r="F76" s="44">
        <f t="shared" si="0"/>
        <v>0.93395121951219517</v>
      </c>
    </row>
    <row r="77" spans="2:6" ht="15.75">
      <c r="B77" s="15" t="s">
        <v>114</v>
      </c>
      <c r="C77" s="16" t="s">
        <v>112</v>
      </c>
      <c r="D77" s="17">
        <v>11</v>
      </c>
      <c r="E77" s="17">
        <v>10.14</v>
      </c>
      <c r="F77" s="44">
        <f t="shared" si="0"/>
        <v>0.92181818181818187</v>
      </c>
    </row>
    <row r="78" spans="2:6" ht="15.75">
      <c r="B78" s="15" t="s">
        <v>115</v>
      </c>
      <c r="C78" s="16" t="s">
        <v>116</v>
      </c>
      <c r="D78" s="17">
        <v>1628218</v>
      </c>
      <c r="E78" s="17">
        <v>1237711.6499999999</v>
      </c>
      <c r="F78" s="44">
        <f t="shared" si="0"/>
        <v>0.76016335036217508</v>
      </c>
    </row>
    <row r="79" spans="2:6" ht="15.75">
      <c r="B79" s="15" t="s">
        <v>117</v>
      </c>
      <c r="C79" s="16" t="s">
        <v>116</v>
      </c>
      <c r="D79" s="17">
        <v>1045</v>
      </c>
      <c r="E79" s="17">
        <v>0</v>
      </c>
      <c r="F79" s="44">
        <f t="shared" si="0"/>
        <v>0</v>
      </c>
    </row>
    <row r="80" spans="2:6" ht="15.75">
      <c r="B80" s="15" t="s">
        <v>118</v>
      </c>
      <c r="C80" s="16" t="s">
        <v>116</v>
      </c>
      <c r="D80" s="17">
        <v>55</v>
      </c>
      <c r="E80" s="17">
        <v>0</v>
      </c>
      <c r="F80" s="44">
        <f t="shared" si="0"/>
        <v>0</v>
      </c>
    </row>
    <row r="81" spans="2:10" ht="15.75">
      <c r="B81" s="15" t="s">
        <v>119</v>
      </c>
      <c r="C81" s="16" t="s">
        <v>120</v>
      </c>
      <c r="D81" s="17">
        <v>58440</v>
      </c>
      <c r="E81" s="17">
        <v>23595.52</v>
      </c>
      <c r="F81" s="44">
        <f t="shared" si="0"/>
        <v>0.40375633127994526</v>
      </c>
    </row>
    <row r="82" spans="2:10" ht="15.75">
      <c r="B82" s="15" t="s">
        <v>121</v>
      </c>
      <c r="C82" s="16" t="s">
        <v>122</v>
      </c>
      <c r="D82" s="17">
        <v>3000</v>
      </c>
      <c r="E82" s="17">
        <v>422</v>
      </c>
      <c r="F82" s="44">
        <f t="shared" si="0"/>
        <v>0.14066666666666666</v>
      </c>
    </row>
    <row r="83" spans="2:10" ht="15.75">
      <c r="B83" s="26" t="s">
        <v>123</v>
      </c>
      <c r="C83" s="16" t="s">
        <v>124</v>
      </c>
      <c r="D83" s="17">
        <v>1300</v>
      </c>
      <c r="E83" s="17">
        <v>262.52999999999997</v>
      </c>
      <c r="F83" s="44">
        <f t="shared" si="0"/>
        <v>0.20194615384615383</v>
      </c>
    </row>
    <row r="84" spans="2:10" ht="31.5">
      <c r="B84" s="15" t="s">
        <v>125</v>
      </c>
      <c r="C84" s="16" t="s">
        <v>126</v>
      </c>
      <c r="D84" s="17">
        <v>3400</v>
      </c>
      <c r="E84" s="17">
        <v>1664.48</v>
      </c>
      <c r="F84" s="44">
        <f t="shared" si="0"/>
        <v>0.48955294117647058</v>
      </c>
    </row>
    <row r="85" spans="2:10" ht="15.75">
      <c r="B85" s="15" t="s">
        <v>127</v>
      </c>
      <c r="C85" s="16" t="s">
        <v>128</v>
      </c>
      <c r="D85" s="17">
        <v>315800</v>
      </c>
      <c r="E85" s="17">
        <v>144677.79999999999</v>
      </c>
      <c r="F85" s="44">
        <f t="shared" si="0"/>
        <v>0.45813109563014565</v>
      </c>
    </row>
    <row r="86" spans="2:10" ht="15.75">
      <c r="B86" s="15" t="s">
        <v>129</v>
      </c>
      <c r="C86" s="19" t="s">
        <v>130</v>
      </c>
      <c r="D86" s="17">
        <v>1000</v>
      </c>
      <c r="E86" s="17">
        <v>185</v>
      </c>
      <c r="F86" s="44">
        <f t="shared" si="0"/>
        <v>0.185</v>
      </c>
    </row>
    <row r="87" spans="2:10" ht="15.75">
      <c r="B87" s="15" t="s">
        <v>131</v>
      </c>
      <c r="C87" s="19" t="s">
        <v>132</v>
      </c>
      <c r="D87" s="17">
        <v>1500</v>
      </c>
      <c r="E87" s="17">
        <v>15.6</v>
      </c>
      <c r="F87" s="44">
        <f t="shared" si="0"/>
        <v>1.04E-2</v>
      </c>
    </row>
    <row r="88" spans="2:10" ht="15.75">
      <c r="B88" s="15" t="s">
        <v>133</v>
      </c>
      <c r="C88" s="16" t="s">
        <v>134</v>
      </c>
      <c r="D88" s="17">
        <v>28800</v>
      </c>
      <c r="E88" s="17">
        <v>425</v>
      </c>
      <c r="F88" s="44">
        <f t="shared" si="0"/>
        <v>1.4756944444444444E-2</v>
      </c>
    </row>
    <row r="89" spans="2:10" ht="15.75">
      <c r="B89" s="15" t="s">
        <v>135</v>
      </c>
      <c r="C89" s="16" t="s">
        <v>136</v>
      </c>
      <c r="D89" s="17">
        <v>26300</v>
      </c>
      <c r="E89" s="17">
        <v>1030.0899999999999</v>
      </c>
      <c r="F89" s="44">
        <f t="shared" si="0"/>
        <v>3.916692015209125E-2</v>
      </c>
      <c r="I89" s="4" t="s">
        <v>168</v>
      </c>
    </row>
    <row r="90" spans="2:10" ht="31.5">
      <c r="B90" s="15" t="s">
        <v>137</v>
      </c>
      <c r="C90" s="19" t="s">
        <v>138</v>
      </c>
      <c r="D90" s="17">
        <v>231700</v>
      </c>
      <c r="E90" s="17">
        <v>74404.88</v>
      </c>
      <c r="F90" s="44">
        <f t="shared" si="0"/>
        <v>0.32112593871385414</v>
      </c>
      <c r="I90" s="4" t="s">
        <v>229</v>
      </c>
      <c r="J90" s="28">
        <f>D94+D95+D96+D97+D99+D100</f>
        <v>14932300</v>
      </c>
    </row>
    <row r="91" spans="2:10" ht="31.5">
      <c r="B91" s="15" t="s">
        <v>139</v>
      </c>
      <c r="C91" s="19" t="s">
        <v>138</v>
      </c>
      <c r="D91" s="17">
        <v>12750</v>
      </c>
      <c r="E91" s="17">
        <v>6000</v>
      </c>
      <c r="F91" s="44">
        <f t="shared" si="0"/>
        <v>0.47058823529411764</v>
      </c>
      <c r="I91" s="4" t="s">
        <v>230</v>
      </c>
      <c r="J91" s="28">
        <f>E94+E95+E96+E97+E99+E100</f>
        <v>3184951.19</v>
      </c>
    </row>
    <row r="92" spans="2:10" ht="15.75">
      <c r="B92" s="15" t="s">
        <v>140</v>
      </c>
      <c r="C92" s="16" t="s">
        <v>141</v>
      </c>
      <c r="D92" s="17">
        <v>40300</v>
      </c>
      <c r="E92" s="17">
        <v>18628.78</v>
      </c>
      <c r="F92" s="44">
        <f t="shared" si="0"/>
        <v>0.46225260545905705</v>
      </c>
    </row>
    <row r="93" spans="2:10" ht="15.75">
      <c r="B93" s="15" t="s">
        <v>142</v>
      </c>
      <c r="C93" s="16" t="s">
        <v>143</v>
      </c>
      <c r="D93" s="21">
        <v>369160</v>
      </c>
      <c r="E93" s="21">
        <v>0</v>
      </c>
      <c r="F93" s="44">
        <f t="shared" si="0"/>
        <v>0</v>
      </c>
    </row>
    <row r="94" spans="2:10" ht="15.75">
      <c r="B94" s="15" t="s">
        <v>144</v>
      </c>
      <c r="C94" s="16" t="s">
        <v>145</v>
      </c>
      <c r="D94" s="17">
        <v>9111510</v>
      </c>
      <c r="E94" s="17">
        <v>1997936.04</v>
      </c>
      <c r="F94" s="44">
        <f t="shared" si="0"/>
        <v>0.21927606291383098</v>
      </c>
    </row>
    <row r="95" spans="2:10" ht="15.75">
      <c r="B95" s="15" t="s">
        <v>146</v>
      </c>
      <c r="C95" s="16" t="s">
        <v>145</v>
      </c>
      <c r="D95" s="17">
        <v>2576390</v>
      </c>
      <c r="E95" s="17">
        <v>332258.53999999998</v>
      </c>
      <c r="F95" s="44">
        <f t="shared" si="0"/>
        <v>0.12896282783274271</v>
      </c>
    </row>
    <row r="96" spans="2:10" ht="15.75">
      <c r="B96" s="15" t="s">
        <v>147</v>
      </c>
      <c r="C96" s="16" t="s">
        <v>145</v>
      </c>
      <c r="D96" s="17">
        <v>2084000</v>
      </c>
      <c r="E96" s="17">
        <v>640952.61</v>
      </c>
      <c r="F96" s="44">
        <f t="shared" si="0"/>
        <v>0.30755883397312861</v>
      </c>
    </row>
    <row r="97" spans="2:10" ht="15.75">
      <c r="B97" s="15" t="s">
        <v>148</v>
      </c>
      <c r="C97" s="16" t="s">
        <v>149</v>
      </c>
      <c r="D97" s="17">
        <v>310400</v>
      </c>
      <c r="E97" s="17">
        <v>213804</v>
      </c>
      <c r="F97" s="44">
        <f t="shared" si="0"/>
        <v>0.68880154639175262</v>
      </c>
    </row>
    <row r="98" spans="2:10" ht="15.75">
      <c r="B98" s="15" t="s">
        <v>235</v>
      </c>
      <c r="C98" s="19" t="s">
        <v>236</v>
      </c>
      <c r="D98" s="17">
        <v>100000</v>
      </c>
      <c r="E98" s="17">
        <v>0</v>
      </c>
      <c r="F98" s="44">
        <f t="shared" si="0"/>
        <v>0</v>
      </c>
    </row>
    <row r="99" spans="2:10" ht="47.25">
      <c r="B99" s="15" t="s">
        <v>150</v>
      </c>
      <c r="C99" s="19" t="s">
        <v>151</v>
      </c>
      <c r="D99" s="17">
        <v>800000</v>
      </c>
      <c r="E99" s="17">
        <v>0</v>
      </c>
      <c r="F99" s="44">
        <f t="shared" si="0"/>
        <v>0</v>
      </c>
    </row>
    <row r="100" spans="2:10" ht="15.75">
      <c r="B100" s="15" t="s">
        <v>152</v>
      </c>
      <c r="C100" s="19" t="s">
        <v>153</v>
      </c>
      <c r="D100" s="17">
        <v>50000</v>
      </c>
      <c r="E100" s="17">
        <v>0</v>
      </c>
      <c r="F100" s="44">
        <f t="shared" si="0"/>
        <v>0</v>
      </c>
    </row>
    <row r="101" spans="2:10" ht="15.75">
      <c r="B101" s="15" t="s">
        <v>154</v>
      </c>
      <c r="C101" s="27" t="s">
        <v>155</v>
      </c>
      <c r="D101" s="20">
        <v>1650000</v>
      </c>
      <c r="E101" s="20">
        <v>638793.46</v>
      </c>
      <c r="F101" s="44">
        <f t="shared" si="0"/>
        <v>0.38714755151515151</v>
      </c>
      <c r="J101" s="28"/>
    </row>
    <row r="102" spans="2:10" ht="19.5">
      <c r="B102" s="39" t="s">
        <v>156</v>
      </c>
      <c r="C102" s="40"/>
      <c r="D102" s="29">
        <f>SUM(D13:D101)</f>
        <v>87232971</v>
      </c>
      <c r="E102" s="29">
        <f>E101+E100+E99+E98+E97+E96+E95+E94+E93+E92+E91+E90+E89+E88+E87+E86+E85+E84+E83+E82+E81+E80+E79+E78+E77+E76+E75+E74+E73+E72+E71+E70+E69+E68+E67+E66+E65+E64+E63+E62+E61+E60+E59+E58+E57+E56+E55+E54+E53+E52+E51+E50+E49+E48+E47+E46+E45+E44+E43+E42+E41+E40+E39+E38+E37+E36+E35+E34+E33+E32+E31+E30+E29+E28+E27+E26+E25+E24+E23+E21+E20+E19+E18+E17+E16+E15+E14+E13</f>
        <v>38611802.990000002</v>
      </c>
      <c r="F102" s="45">
        <f>+E102/D102</f>
        <v>0.44262854454424122</v>
      </c>
      <c r="J102" s="28"/>
    </row>
    <row r="103" spans="2:10">
      <c r="J103" s="30"/>
    </row>
    <row r="104" spans="2:10">
      <c r="J104" s="28"/>
    </row>
    <row r="105" spans="2:10">
      <c r="E105" s="28"/>
    </row>
    <row r="107" spans="2:10">
      <c r="J107" s="28"/>
    </row>
    <row r="108" spans="2:10" ht="18.75">
      <c r="B108" s="31"/>
      <c r="C108" s="31"/>
      <c r="D108" s="32"/>
      <c r="E108" s="3" t="s">
        <v>157</v>
      </c>
      <c r="F108" s="3"/>
      <c r="J108" s="28"/>
    </row>
    <row r="109" spans="2:10" ht="13.5" customHeight="1">
      <c r="B109" s="31"/>
      <c r="C109" s="31"/>
      <c r="D109" s="32"/>
      <c r="E109" s="3" t="s">
        <v>1</v>
      </c>
      <c r="F109" s="3"/>
    </row>
    <row r="110" spans="2:10" ht="12.75" customHeight="1">
      <c r="B110" s="31"/>
      <c r="C110" s="31"/>
      <c r="D110" s="32"/>
      <c r="E110" s="3" t="s">
        <v>2</v>
      </c>
      <c r="F110" s="3"/>
    </row>
    <row r="111" spans="2:10" ht="13.5" customHeight="1">
      <c r="B111" s="31"/>
      <c r="C111" s="31"/>
      <c r="D111" s="32"/>
      <c r="E111" s="3" t="s">
        <v>211</v>
      </c>
      <c r="F111" s="3"/>
    </row>
    <row r="112" spans="2:10" ht="18.75">
      <c r="B112" s="31"/>
      <c r="C112" s="31"/>
      <c r="D112" s="32"/>
      <c r="E112" s="1"/>
      <c r="F112" s="1"/>
    </row>
    <row r="113" spans="2:10" ht="43.5" customHeight="1">
      <c r="B113" s="37" t="s">
        <v>213</v>
      </c>
      <c r="C113" s="38"/>
      <c r="D113" s="38"/>
      <c r="E113" s="38"/>
      <c r="F113" s="38"/>
    </row>
    <row r="114" spans="2:10" ht="18.75">
      <c r="B114" s="31"/>
      <c r="C114" s="31"/>
      <c r="D114" s="32"/>
      <c r="E114" s="1"/>
      <c r="F114" s="1"/>
    </row>
    <row r="115" spans="2:10" ht="18.75">
      <c r="B115" s="5" t="s">
        <v>3</v>
      </c>
      <c r="C115" s="6" t="s">
        <v>158</v>
      </c>
      <c r="D115" s="7" t="s">
        <v>5</v>
      </c>
      <c r="E115" s="8" t="s">
        <v>6</v>
      </c>
      <c r="F115" s="7" t="s">
        <v>159</v>
      </c>
    </row>
    <row r="116" spans="2:10">
      <c r="B116" s="9">
        <v>1</v>
      </c>
      <c r="C116" s="10">
        <v>2</v>
      </c>
      <c r="D116" s="11">
        <v>3</v>
      </c>
      <c r="E116" s="11">
        <v>4</v>
      </c>
      <c r="F116" s="11">
        <v>5</v>
      </c>
    </row>
    <row r="117" spans="2:10" ht="15.75">
      <c r="B117" s="15" t="s">
        <v>160</v>
      </c>
      <c r="C117" s="16" t="s">
        <v>161</v>
      </c>
      <c r="D117" s="17">
        <v>9239066</v>
      </c>
      <c r="E117" s="17">
        <v>3751272</v>
      </c>
      <c r="F117" s="18">
        <f>+E117/D117</f>
        <v>0.40602285988648634</v>
      </c>
    </row>
    <row r="118" spans="2:10" ht="15.75">
      <c r="B118" s="15" t="s">
        <v>162</v>
      </c>
      <c r="C118" s="16" t="s">
        <v>163</v>
      </c>
      <c r="D118" s="17">
        <v>300000</v>
      </c>
      <c r="E118" s="17">
        <v>207033.25</v>
      </c>
      <c r="F118" s="18">
        <f t="shared" ref="F118:F149" si="1">+E118/D118</f>
        <v>0.69011083333333334</v>
      </c>
    </row>
    <row r="119" spans="2:10" ht="15.75">
      <c r="B119" s="15" t="s">
        <v>164</v>
      </c>
      <c r="C119" s="16" t="s">
        <v>165</v>
      </c>
      <c r="D119" s="17">
        <v>1650000</v>
      </c>
      <c r="E119" s="17">
        <v>868844</v>
      </c>
      <c r="F119" s="18">
        <f t="shared" si="1"/>
        <v>0.52657212121212116</v>
      </c>
    </row>
    <row r="120" spans="2:10" ht="31.5">
      <c r="B120" s="15" t="s">
        <v>166</v>
      </c>
      <c r="C120" s="16" t="s">
        <v>167</v>
      </c>
      <c r="D120" s="20">
        <v>2000</v>
      </c>
      <c r="E120" s="20">
        <v>1945.48</v>
      </c>
      <c r="F120" s="18">
        <f t="shared" si="1"/>
        <v>0.97274000000000005</v>
      </c>
      <c r="H120" s="4" t="s">
        <v>229</v>
      </c>
      <c r="I120" s="33" t="s">
        <v>168</v>
      </c>
      <c r="J120" s="4" t="s">
        <v>230</v>
      </c>
    </row>
    <row r="121" spans="2:10" ht="15.75">
      <c r="B121" s="15" t="s">
        <v>214</v>
      </c>
      <c r="C121" s="16" t="s">
        <v>215</v>
      </c>
      <c r="D121" s="20">
        <v>0</v>
      </c>
      <c r="E121" s="20">
        <v>2270.3000000000002</v>
      </c>
      <c r="F121" s="18">
        <v>0</v>
      </c>
      <c r="I121" s="33"/>
    </row>
    <row r="122" spans="2:10" ht="31.5">
      <c r="B122" s="15" t="s">
        <v>169</v>
      </c>
      <c r="C122" s="16" t="s">
        <v>170</v>
      </c>
      <c r="D122" s="20">
        <v>5000</v>
      </c>
      <c r="E122" s="20">
        <v>327.60000000000002</v>
      </c>
      <c r="F122" s="18">
        <f t="shared" si="1"/>
        <v>6.5520000000000009E-2</v>
      </c>
      <c r="J122" s="28">
        <f>E127+E147+E148</f>
        <v>819852.57</v>
      </c>
    </row>
    <row r="123" spans="2:10" ht="15.75">
      <c r="B123" s="15" t="s">
        <v>171</v>
      </c>
      <c r="C123" s="16" t="s">
        <v>172</v>
      </c>
      <c r="D123" s="17">
        <v>30000</v>
      </c>
      <c r="E123" s="17">
        <v>15917</v>
      </c>
      <c r="F123" s="18">
        <f t="shared" si="1"/>
        <v>0.53056666666666663</v>
      </c>
    </row>
    <row r="124" spans="2:10" ht="15.75">
      <c r="B124" s="15" t="s">
        <v>173</v>
      </c>
      <c r="C124" s="19" t="s">
        <v>174</v>
      </c>
      <c r="D124" s="34">
        <v>274050</v>
      </c>
      <c r="E124" s="34">
        <v>244134.55</v>
      </c>
      <c r="F124" s="18">
        <f t="shared" si="1"/>
        <v>0.89083944535668669</v>
      </c>
    </row>
    <row r="125" spans="2:10" ht="63">
      <c r="B125" s="15" t="s">
        <v>175</v>
      </c>
      <c r="C125" s="16" t="s">
        <v>176</v>
      </c>
      <c r="D125" s="20">
        <v>655000</v>
      </c>
      <c r="E125" s="20">
        <v>391586.67</v>
      </c>
      <c r="F125" s="18">
        <f t="shared" si="1"/>
        <v>0.59784224427480914</v>
      </c>
      <c r="J125" s="28">
        <f>D127+D147+D148+D149+D150+D151+D152+D153</f>
        <v>5580890</v>
      </c>
    </row>
    <row r="126" spans="2:10" ht="15.75">
      <c r="B126" s="15" t="s">
        <v>177</v>
      </c>
      <c r="C126" s="16" t="s">
        <v>178</v>
      </c>
      <c r="D126" s="20">
        <v>2880200</v>
      </c>
      <c r="E126" s="20">
        <v>1510660.09</v>
      </c>
      <c r="F126" s="18">
        <f t="shared" si="1"/>
        <v>0.5244983299770849</v>
      </c>
    </row>
    <row r="127" spans="2:10" ht="15.75">
      <c r="B127" s="15" t="s">
        <v>179</v>
      </c>
      <c r="C127" s="22" t="s">
        <v>180</v>
      </c>
      <c r="D127" s="20">
        <v>400600</v>
      </c>
      <c r="E127" s="20">
        <v>870</v>
      </c>
      <c r="F127" s="18">
        <f t="shared" si="1"/>
        <v>2.1717423864203696E-3</v>
      </c>
    </row>
    <row r="128" spans="2:10" ht="15.75">
      <c r="B128" s="15" t="s">
        <v>181</v>
      </c>
      <c r="C128" s="22" t="s">
        <v>182</v>
      </c>
      <c r="D128" s="20">
        <v>500</v>
      </c>
      <c r="E128" s="20">
        <v>7.7</v>
      </c>
      <c r="F128" s="18">
        <v>0</v>
      </c>
    </row>
    <row r="129" spans="2:6" ht="15.75">
      <c r="B129" s="15" t="s">
        <v>183</v>
      </c>
      <c r="C129" s="22" t="s">
        <v>132</v>
      </c>
      <c r="D129" s="20">
        <v>0</v>
      </c>
      <c r="E129" s="20">
        <v>49.05</v>
      </c>
      <c r="F129" s="18">
        <v>0</v>
      </c>
    </row>
    <row r="130" spans="2:6" ht="15.75">
      <c r="B130" s="15" t="s">
        <v>184</v>
      </c>
      <c r="C130" s="16" t="s">
        <v>132</v>
      </c>
      <c r="D130" s="20">
        <v>124915</v>
      </c>
      <c r="E130" s="20">
        <v>82567.679999999993</v>
      </c>
      <c r="F130" s="18">
        <f t="shared" si="1"/>
        <v>0.66099091382139852</v>
      </c>
    </row>
    <row r="131" spans="2:6" ht="15.75">
      <c r="B131" s="15" t="s">
        <v>185</v>
      </c>
      <c r="C131" s="16" t="s">
        <v>186</v>
      </c>
      <c r="D131" s="20">
        <v>5900</v>
      </c>
      <c r="E131" s="20">
        <v>18700</v>
      </c>
      <c r="F131" s="18">
        <f t="shared" si="1"/>
        <v>3.1694915254237288</v>
      </c>
    </row>
    <row r="132" spans="2:6" ht="15.75">
      <c r="B132" s="15" t="s">
        <v>187</v>
      </c>
      <c r="C132" s="16" t="s">
        <v>188</v>
      </c>
      <c r="D132" s="20">
        <v>384300</v>
      </c>
      <c r="E132" s="20">
        <v>191617.75</v>
      </c>
      <c r="F132" s="18">
        <f t="shared" si="1"/>
        <v>0.4986150143117356</v>
      </c>
    </row>
    <row r="133" spans="2:6" ht="63">
      <c r="B133" s="15" t="s">
        <v>189</v>
      </c>
      <c r="C133" s="16" t="s">
        <v>190</v>
      </c>
      <c r="D133" s="20">
        <v>1243843</v>
      </c>
      <c r="E133" s="20">
        <v>162229.04999999999</v>
      </c>
      <c r="F133" s="18">
        <f t="shared" si="1"/>
        <v>0.13042566465381883</v>
      </c>
    </row>
    <row r="134" spans="2:6" ht="63">
      <c r="B134" s="15" t="s">
        <v>191</v>
      </c>
      <c r="C134" s="16" t="s">
        <v>190</v>
      </c>
      <c r="D134" s="20">
        <v>159378</v>
      </c>
      <c r="E134" s="20">
        <v>3770.95</v>
      </c>
      <c r="F134" s="18">
        <f t="shared" si="1"/>
        <v>2.3660417372535731E-2</v>
      </c>
    </row>
    <row r="135" spans="2:6" ht="47.25">
      <c r="B135" s="15" t="s">
        <v>192</v>
      </c>
      <c r="C135" s="16" t="s">
        <v>193</v>
      </c>
      <c r="D135" s="21">
        <v>9785600</v>
      </c>
      <c r="E135" s="21">
        <v>5775288</v>
      </c>
      <c r="F135" s="18">
        <f t="shared" si="1"/>
        <v>0.59018230869849575</v>
      </c>
    </row>
    <row r="136" spans="2:6" ht="31.5">
      <c r="B136" s="15" t="s">
        <v>194</v>
      </c>
      <c r="C136" s="16" t="s">
        <v>195</v>
      </c>
      <c r="D136" s="17">
        <v>424100</v>
      </c>
      <c r="E136" s="17">
        <v>202189</v>
      </c>
      <c r="F136" s="18">
        <f t="shared" si="1"/>
        <v>0.47674840839424665</v>
      </c>
    </row>
    <row r="137" spans="2:6" ht="47.25">
      <c r="B137" s="15" t="s">
        <v>9</v>
      </c>
      <c r="C137" s="16" t="s">
        <v>196</v>
      </c>
      <c r="D137" s="21">
        <v>363900</v>
      </c>
      <c r="E137" s="21">
        <v>158472.37</v>
      </c>
      <c r="F137" s="18">
        <f t="shared" si="1"/>
        <v>0.4354832921132179</v>
      </c>
    </row>
    <row r="138" spans="2:6" ht="47.25">
      <c r="B138" s="15" t="s">
        <v>11</v>
      </c>
      <c r="C138" s="16" t="s">
        <v>197</v>
      </c>
      <c r="D138" s="20">
        <v>57200</v>
      </c>
      <c r="E138" s="20">
        <v>7200</v>
      </c>
      <c r="F138" s="18">
        <f t="shared" si="1"/>
        <v>0.12587412587412589</v>
      </c>
    </row>
    <row r="139" spans="2:6" ht="47.25">
      <c r="B139" s="15" t="s">
        <v>13</v>
      </c>
      <c r="C139" s="16" t="s">
        <v>198</v>
      </c>
      <c r="D139" s="17">
        <v>259550</v>
      </c>
      <c r="E139" s="17">
        <v>248965.1</v>
      </c>
      <c r="F139" s="18">
        <f t="shared" si="1"/>
        <v>0.95921826237719132</v>
      </c>
    </row>
    <row r="140" spans="2:6" ht="47.25">
      <c r="B140" s="15" t="s">
        <v>216</v>
      </c>
      <c r="C140" s="16" t="s">
        <v>217</v>
      </c>
      <c r="D140" s="17">
        <v>1500</v>
      </c>
      <c r="E140" s="17">
        <v>1500</v>
      </c>
      <c r="F140" s="18">
        <f t="shared" si="1"/>
        <v>1</v>
      </c>
    </row>
    <row r="141" spans="2:6" ht="47.25">
      <c r="B141" s="15" t="s">
        <v>199</v>
      </c>
      <c r="C141" s="16" t="s">
        <v>200</v>
      </c>
      <c r="D141" s="17">
        <v>176500</v>
      </c>
      <c r="E141" s="17">
        <v>89511.79</v>
      </c>
      <c r="F141" s="18">
        <f t="shared" si="1"/>
        <v>0.50714895184135977</v>
      </c>
    </row>
    <row r="142" spans="2:6" ht="63">
      <c r="B142" s="15" t="s">
        <v>201</v>
      </c>
      <c r="C142" s="16" t="s">
        <v>202</v>
      </c>
      <c r="D142" s="17">
        <v>454500</v>
      </c>
      <c r="E142" s="17">
        <v>224000</v>
      </c>
      <c r="F142" s="18">
        <f t="shared" si="1"/>
        <v>0.49284928492849284</v>
      </c>
    </row>
    <row r="143" spans="2:6" ht="54.75" customHeight="1">
      <c r="B143" s="15" t="s">
        <v>218</v>
      </c>
      <c r="C143" s="19" t="s">
        <v>220</v>
      </c>
      <c r="D143" s="17">
        <v>0</v>
      </c>
      <c r="E143" s="17">
        <v>14687.64</v>
      </c>
      <c r="F143" s="18">
        <v>0</v>
      </c>
    </row>
    <row r="144" spans="2:6" ht="47.25">
      <c r="B144" s="15" t="s">
        <v>21</v>
      </c>
      <c r="C144" s="19" t="s">
        <v>203</v>
      </c>
      <c r="D144" s="17">
        <v>1500</v>
      </c>
      <c r="E144" s="17">
        <v>1500</v>
      </c>
      <c r="F144" s="18">
        <f t="shared" si="1"/>
        <v>1</v>
      </c>
    </row>
    <row r="145" spans="2:6" ht="47.25">
      <c r="B145" s="15" t="s">
        <v>219</v>
      </c>
      <c r="C145" s="19" t="s">
        <v>221</v>
      </c>
      <c r="D145" s="17">
        <v>0</v>
      </c>
      <c r="E145" s="17">
        <v>100</v>
      </c>
      <c r="F145" s="18">
        <v>0</v>
      </c>
    </row>
    <row r="146" spans="2:6" ht="15.75">
      <c r="B146" s="15" t="s">
        <v>204</v>
      </c>
      <c r="C146" s="16" t="s">
        <v>205</v>
      </c>
      <c r="D146" s="17">
        <v>46974429</v>
      </c>
      <c r="E146" s="17">
        <v>27756572</v>
      </c>
      <c r="F146" s="18">
        <f t="shared" si="1"/>
        <v>0.59088684186028106</v>
      </c>
    </row>
    <row r="147" spans="2:6" ht="63">
      <c r="B147" s="15" t="s">
        <v>222</v>
      </c>
      <c r="C147" s="16" t="s">
        <v>223</v>
      </c>
      <c r="D147" s="17">
        <v>131900</v>
      </c>
      <c r="E147" s="17">
        <v>131900</v>
      </c>
      <c r="F147" s="18">
        <f t="shared" si="1"/>
        <v>1</v>
      </c>
    </row>
    <row r="148" spans="2:6" ht="63">
      <c r="B148" s="15" t="s">
        <v>206</v>
      </c>
      <c r="C148" s="16" t="s">
        <v>190</v>
      </c>
      <c r="D148" s="17">
        <v>2060390</v>
      </c>
      <c r="E148" s="17">
        <v>687082.57</v>
      </c>
      <c r="F148" s="18">
        <f t="shared" si="1"/>
        <v>0.33347209508879383</v>
      </c>
    </row>
    <row r="149" spans="2:6" ht="63">
      <c r="B149" s="15" t="s">
        <v>224</v>
      </c>
      <c r="C149" s="16" t="s">
        <v>226</v>
      </c>
      <c r="D149" s="17">
        <v>200000</v>
      </c>
      <c r="E149" s="17">
        <v>0</v>
      </c>
      <c r="F149" s="18">
        <f t="shared" si="1"/>
        <v>0</v>
      </c>
    </row>
    <row r="150" spans="2:6" ht="47.25">
      <c r="B150" s="15" t="s">
        <v>228</v>
      </c>
      <c r="C150" s="16" t="s">
        <v>227</v>
      </c>
      <c r="D150" s="17">
        <v>1188000</v>
      </c>
      <c r="E150" s="17">
        <v>0</v>
      </c>
      <c r="F150" s="18">
        <v>0</v>
      </c>
    </row>
    <row r="151" spans="2:6" ht="47.25">
      <c r="B151" s="15" t="s">
        <v>225</v>
      </c>
      <c r="C151" s="16" t="s">
        <v>227</v>
      </c>
      <c r="D151" s="17">
        <v>500000</v>
      </c>
      <c r="E151" s="17">
        <v>0</v>
      </c>
      <c r="F151" s="18">
        <v>0</v>
      </c>
    </row>
    <row r="152" spans="2:6" ht="47.25">
      <c r="B152" s="15" t="s">
        <v>150</v>
      </c>
      <c r="C152" s="16" t="s">
        <v>207</v>
      </c>
      <c r="D152" s="17">
        <v>700000</v>
      </c>
      <c r="E152" s="17">
        <v>0</v>
      </c>
      <c r="F152" s="18">
        <v>0</v>
      </c>
    </row>
    <row r="153" spans="2:6" ht="47.25">
      <c r="B153" s="15" t="s">
        <v>208</v>
      </c>
      <c r="C153" s="16" t="s">
        <v>209</v>
      </c>
      <c r="D153" s="17">
        <v>400000</v>
      </c>
      <c r="E153" s="17">
        <v>0</v>
      </c>
      <c r="F153" s="18">
        <v>0</v>
      </c>
    </row>
    <row r="154" spans="2:6" ht="18.75">
      <c r="B154" s="41" t="s">
        <v>210</v>
      </c>
      <c r="C154" s="42"/>
      <c r="D154" s="35">
        <f>SUM(D117:D153)</f>
        <v>81033821</v>
      </c>
      <c r="E154" s="35">
        <f>SUM(E117:E153)</f>
        <v>42752771.589999996</v>
      </c>
      <c r="F154" s="36">
        <f>+E154/D154</f>
        <v>0.52759170260526156</v>
      </c>
    </row>
    <row r="158" spans="2:6">
      <c r="D158" s="28"/>
    </row>
  </sheetData>
  <mergeCells count="4">
    <mergeCell ref="B9:F9"/>
    <mergeCell ref="B102:C102"/>
    <mergeCell ref="B113:F113"/>
    <mergeCell ref="B154:C154"/>
  </mergeCells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zał 3 i 9 źródła</vt:lpstr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2012-08-03T09:20:00Z</dcterms:modified>
</cp:coreProperties>
</file>