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Override PartName="/xl/tables/table1.xml" ContentType="application/vnd.openxmlformats-officedocument.spreadsheetml.table+xml"/>
  <Override PartName="/xl/charts/chart4.xml" ContentType="application/vnd.openxmlformats-officedocument.drawingml.chart+xml"/>
  <Override PartName="/xl/charts/chart5.xml" ContentType="application/vnd.openxmlformats-officedocument.drawingml.chart+xml"/>
  <Override PartName="/xl/worksheets/sheet6.xml" ContentType="application/vnd.openxmlformats-officedocument.spreadsheetml.worksheet+xml"/>
  <Override PartName="/xl/worksheets/sheet7.xml" ContentType="application/vnd.openxmlformats-officedocument.spreadsheetml.workshee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360" yWindow="60" windowWidth="11295" windowHeight="5580" activeTab="3"/>
  </bookViews>
  <sheets>
    <sheet name="Zał 1 dochody i wydatki ogolem" sheetId="5" r:id="rId1"/>
    <sheet name="dochody porownanie" sheetId="4" r:id="rId2"/>
    <sheet name="wydatki porownanie " sheetId="6" r:id="rId3"/>
    <sheet name="Zał 4 dochody wg grup" sheetId="7" r:id="rId4"/>
    <sheet name="Arkusz1" sheetId="1" r:id="rId5"/>
    <sheet name="Arkusz2" sheetId="2" r:id="rId6"/>
    <sheet name="Arkusz3" sheetId="3" r:id="rId7"/>
  </sheets>
  <definedNames>
    <definedName name="_xlnm.Print_Area" localSheetId="1">'dochody porownanie'!$C$23:$M$53</definedName>
    <definedName name="_xlnm.Print_Area" localSheetId="2">'wydatki porownanie '!$C$23:$M$53</definedName>
    <definedName name="_xlnm.Print_Area" localSheetId="0">'Zał 1 dochody i wydatki ogolem'!$A$1:$M$194</definedName>
    <definedName name="_xlnm.Print_Area" localSheetId="3">'Zał 4 dochody wg grup'!$B$2:$H$61</definedName>
  </definedNames>
  <calcPr calcId="124519"/>
</workbook>
</file>

<file path=xl/calcChain.xml><?xml version="1.0" encoding="utf-8"?>
<calcChain xmlns="http://schemas.openxmlformats.org/spreadsheetml/2006/main">
  <c r="E12" i="7"/>
  <c r="F95"/>
  <c r="F94"/>
  <c r="F93"/>
  <c r="F92"/>
  <c r="E91"/>
  <c r="F91" s="1"/>
  <c r="D91"/>
  <c r="F90"/>
  <c r="F89"/>
  <c r="F88"/>
  <c r="F87"/>
  <c r="F86"/>
  <c r="E85"/>
  <c r="F85" s="1"/>
  <c r="E84"/>
  <c r="F84" s="1"/>
  <c r="F83"/>
  <c r="F82"/>
  <c r="E81"/>
  <c r="E96" s="1"/>
  <c r="F96" s="1"/>
  <c r="D81"/>
  <c r="D96" s="1"/>
  <c r="D72"/>
  <c r="F24"/>
  <c r="F23"/>
  <c r="F22"/>
  <c r="E21"/>
  <c r="D21"/>
  <c r="F20"/>
  <c r="F19"/>
  <c r="F18"/>
  <c r="F17"/>
  <c r="F16"/>
  <c r="F15"/>
  <c r="F14"/>
  <c r="F13"/>
  <c r="H12"/>
  <c r="H25" s="1"/>
  <c r="G12"/>
  <c r="G25" s="1"/>
  <c r="E25"/>
  <c r="D12"/>
  <c r="D25" s="1"/>
  <c r="F12" i="6"/>
  <c r="D12"/>
  <c r="G11"/>
  <c r="G10"/>
  <c r="F8"/>
  <c r="D8"/>
  <c r="G7"/>
  <c r="G6"/>
  <c r="D151" i="5"/>
  <c r="D78"/>
  <c r="F263"/>
  <c r="G263" s="1"/>
  <c r="E263"/>
  <c r="D263"/>
  <c r="G262"/>
  <c r="G261"/>
  <c r="G260"/>
  <c r="G259"/>
  <c r="G258"/>
  <c r="G257"/>
  <c r="G256"/>
  <c r="G255"/>
  <c r="G254"/>
  <c r="G253"/>
  <c r="G252"/>
  <c r="G251"/>
  <c r="G250"/>
  <c r="G249"/>
  <c r="G248"/>
  <c r="G247"/>
  <c r="G246"/>
  <c r="G245"/>
  <c r="F235"/>
  <c r="E235"/>
  <c r="D235"/>
  <c r="G234"/>
  <c r="G233"/>
  <c r="G232"/>
  <c r="G231"/>
  <c r="G230"/>
  <c r="G229"/>
  <c r="G228"/>
  <c r="G227"/>
  <c r="G226"/>
  <c r="G225"/>
  <c r="G224"/>
  <c r="G223"/>
  <c r="G222"/>
  <c r="G221"/>
  <c r="G220"/>
  <c r="G219"/>
  <c r="J33"/>
  <c r="D40" s="1"/>
  <c r="I33"/>
  <c r="D36" s="1"/>
  <c r="H33"/>
  <c r="F33"/>
  <c r="D39" s="1"/>
  <c r="E33"/>
  <c r="D35" s="1"/>
  <c r="D33"/>
  <c r="K32"/>
  <c r="K31"/>
  <c r="K30"/>
  <c r="G30"/>
  <c r="K29"/>
  <c r="G29"/>
  <c r="K28"/>
  <c r="G28"/>
  <c r="K27"/>
  <c r="G27"/>
  <c r="K26"/>
  <c r="G26"/>
  <c r="K25"/>
  <c r="G25"/>
  <c r="K24"/>
  <c r="G24"/>
  <c r="K23"/>
  <c r="G22"/>
  <c r="K21"/>
  <c r="G21"/>
  <c r="K20"/>
  <c r="G20"/>
  <c r="K19"/>
  <c r="G19"/>
  <c r="K18"/>
  <c r="G18"/>
  <c r="K17"/>
  <c r="G17"/>
  <c r="K16"/>
  <c r="G16"/>
  <c r="K15"/>
  <c r="G15"/>
  <c r="K14"/>
  <c r="G14"/>
  <c r="F12" i="4"/>
  <c r="D12"/>
  <c r="G11"/>
  <c r="G10"/>
  <c r="F8"/>
  <c r="D8"/>
  <c r="G7"/>
  <c r="G6"/>
  <c r="F21" i="7" l="1"/>
  <c r="F25"/>
  <c r="F12"/>
  <c r="F81"/>
  <c r="G235" i="5"/>
  <c r="D41"/>
  <c r="D37"/>
  <c r="G33"/>
  <c r="K33"/>
</calcChain>
</file>

<file path=xl/comments1.xml><?xml version="1.0" encoding="utf-8"?>
<comments xmlns="http://schemas.openxmlformats.org/spreadsheetml/2006/main">
  <authors>
    <author>Autor</author>
  </authors>
  <commentList>
    <comment ref="C15" authorId="0">
      <text>
        <r>
          <rPr>
            <b/>
            <sz val="8"/>
            <color indexed="81"/>
            <rFont val="Tahoma"/>
            <family val="2"/>
            <charset val="238"/>
          </rPr>
          <t>Autor:</t>
        </r>
        <r>
          <rPr>
            <sz val="8"/>
            <color indexed="81"/>
            <rFont val="Tahoma"/>
            <family val="2"/>
            <charset val="238"/>
          </rPr>
          <t xml:space="preserve">
756-75618-0420 i 0590</t>
        </r>
      </text>
    </comment>
    <comment ref="C84" authorId="0">
      <text>
        <r>
          <rPr>
            <b/>
            <sz val="8"/>
            <color indexed="81"/>
            <rFont val="Tahoma"/>
            <family val="2"/>
            <charset val="238"/>
          </rPr>
          <t>Autor:</t>
        </r>
        <r>
          <rPr>
            <sz val="8"/>
            <color indexed="81"/>
            <rFont val="Tahoma"/>
            <family val="2"/>
            <charset val="238"/>
          </rPr>
          <t xml:space="preserve">
756-75618-0420 i 0590</t>
        </r>
      </text>
    </comment>
  </commentList>
</comments>
</file>

<file path=xl/sharedStrings.xml><?xml version="1.0" encoding="utf-8"?>
<sst xmlns="http://schemas.openxmlformats.org/spreadsheetml/2006/main" count="288" uniqueCount="111">
  <si>
    <t>1.</t>
  </si>
  <si>
    <t>Planowane dochody</t>
  </si>
  <si>
    <t>Wykonane dochody</t>
  </si>
  <si>
    <t>2.</t>
  </si>
  <si>
    <t>Planowane wydatki</t>
  </si>
  <si>
    <t>Wykonane wydatki</t>
  </si>
  <si>
    <t>3.</t>
  </si>
  <si>
    <t>Planowany deficyt</t>
  </si>
  <si>
    <t>Nadwyżka budżetu</t>
  </si>
  <si>
    <t>Deficyt budżetu</t>
  </si>
  <si>
    <t>Planowane dochody - 2010 rok</t>
  </si>
  <si>
    <t>Wykonane dochody - 2010 rok</t>
  </si>
  <si>
    <t>Załącznik Nr 1</t>
  </si>
  <si>
    <t>do Informacji o przebiegu</t>
  </si>
  <si>
    <t>wykonania budżetu</t>
  </si>
  <si>
    <t xml:space="preserve">                                                  </t>
  </si>
  <si>
    <t>w złotych</t>
  </si>
  <si>
    <t>Dział</t>
  </si>
  <si>
    <t>Wyszczególnienie</t>
  </si>
  <si>
    <t xml:space="preserve">Dochody </t>
  </si>
  <si>
    <t>Wydatki</t>
  </si>
  <si>
    <t>Plan</t>
  </si>
  <si>
    <t>Plan po zmianach</t>
  </si>
  <si>
    <t>Wykonanie</t>
  </si>
  <si>
    <t>% wykonanie</t>
  </si>
  <si>
    <t>010</t>
  </si>
  <si>
    <t>Rolnictwo i łowiectwo</t>
  </si>
  <si>
    <t>020</t>
  </si>
  <si>
    <t>Leśnictwo</t>
  </si>
  <si>
    <t>600</t>
  </si>
  <si>
    <t>Transport i łączność</t>
  </si>
  <si>
    <t>700</t>
  </si>
  <si>
    <t>Gospodarka mieszkaniowa</t>
  </si>
  <si>
    <t>710</t>
  </si>
  <si>
    <t>Działalność usługowa</t>
  </si>
  <si>
    <t>750</t>
  </si>
  <si>
    <t>Administracja publiczna</t>
  </si>
  <si>
    <t>752</t>
  </si>
  <si>
    <t>Obrona narodowa</t>
  </si>
  <si>
    <t>Bezpieczeństwo publiczne i ochrona przeciwpożarowa</t>
  </si>
  <si>
    <t>756</t>
  </si>
  <si>
    <t>Dochody od osób prawnych, osób fizycznych i od innych jednostek nieposiadających osobowości prawnej oraz wydatki związane z ich poborem</t>
  </si>
  <si>
    <t>Obsługa długu publicznego</t>
  </si>
  <si>
    <t>Różne rozliczenia</t>
  </si>
  <si>
    <t>Oświata i wychowanie</t>
  </si>
  <si>
    <t>Ochrona zdrowia</t>
  </si>
  <si>
    <t>Pomoc społeczna</t>
  </si>
  <si>
    <t>Pozostałe zadania w zakresie polityki społecznej</t>
  </si>
  <si>
    <t>Edukacyjna opieka wychowawcza</t>
  </si>
  <si>
    <t>Gospodarka komunalna i ochrona środowiska</t>
  </si>
  <si>
    <t>Kultura i ochrona dziedzictwa narodowego</t>
  </si>
  <si>
    <t>Kultura fizyczna i sport</t>
  </si>
  <si>
    <t>Razem</t>
  </si>
  <si>
    <t>Dochody podatkowe</t>
  </si>
  <si>
    <t>Kultura i ochrona dziedziectwa narodowego</t>
  </si>
  <si>
    <t>Bezpieczeństwo pub i ochrona przeciwp</t>
  </si>
  <si>
    <t>751</t>
  </si>
  <si>
    <t>Urzędy naczelnych organów władzy państwowej, kontroli i ochrony prawa oraz sądownictwa</t>
  </si>
  <si>
    <t>Szkolnictwo wyższe</t>
  </si>
  <si>
    <t xml:space="preserve">Prognozowane dochody budżetowe powiatu na 2011 rok </t>
  </si>
  <si>
    <t xml:space="preserve">Planowane wydatki budżetowe powiatu na 2011 rok     </t>
  </si>
  <si>
    <t>Deficyt budżetu powiatu za I półrocze 2011 roku</t>
  </si>
  <si>
    <t xml:space="preserve">Wykonanie prognozowanych dochodów budżetowych powiatu za I półrocze 2011 roku </t>
  </si>
  <si>
    <t xml:space="preserve">Wykonanie planu wydatków budżetowych powiatu za I półrocze 2011 roku     </t>
  </si>
  <si>
    <t>Nadwyżka budżetu powiatu za I półrocze 2011 roku</t>
  </si>
  <si>
    <t>za I półrocze 2011 roku</t>
  </si>
  <si>
    <t>Informacja z wykonania dochodów i wydatków budżetowych w powiecie nakielskim za I półrocze 2011 roku</t>
  </si>
  <si>
    <t>Planowane dochody - 2011 rok</t>
  </si>
  <si>
    <t>Wykonane dochody - 2011 rok</t>
  </si>
  <si>
    <t>Planowane wydatki - 2010 rok</t>
  </si>
  <si>
    <t>Planowane wydatki - 2011 rok</t>
  </si>
  <si>
    <t>Wykonane wydatki - 2010 rok</t>
  </si>
  <si>
    <t>Wykonane wydatki - 2011 rok</t>
  </si>
  <si>
    <t>Załącznik Nr 4</t>
  </si>
  <si>
    <t>Plan i wykonanie dochodów według źródeł z wyszczególnieniem stanów zaległości i nadpłat</t>
  </si>
  <si>
    <t xml:space="preserve">                                   </t>
  </si>
  <si>
    <t>L.p.</t>
  </si>
  <si>
    <t>Plan według Uchwały Rady Powiatu</t>
  </si>
  <si>
    <t>% wykonania</t>
  </si>
  <si>
    <t>Zaległości</t>
  </si>
  <si>
    <t>Nadpłaty</t>
  </si>
  <si>
    <t>DOCHODY WŁASNE (a-f)</t>
  </si>
  <si>
    <t>a)</t>
  </si>
  <si>
    <t>Udział w podatku dochodowym od osób fizycznych</t>
  </si>
  <si>
    <t>b)</t>
  </si>
  <si>
    <t>Udział w podatku dochodowym od osób prawnych</t>
  </si>
  <si>
    <t>c)</t>
  </si>
  <si>
    <t>Wpływy z tytułu opłat komunikacyjnych</t>
  </si>
  <si>
    <t>d)</t>
  </si>
  <si>
    <t>Dochody ze sprzedaży majątku</t>
  </si>
  <si>
    <t>e)</t>
  </si>
  <si>
    <t>Pozostałe dochody własne</t>
  </si>
  <si>
    <t>DOTACJE - ZADANIA ZLECONE</t>
  </si>
  <si>
    <t>DOTACJE - ZADANIA WŁASNE</t>
  </si>
  <si>
    <t>4.</t>
  </si>
  <si>
    <t>DOTACJE - WEDŁUG POROZUMIEŃ J.S.T.</t>
  </si>
  <si>
    <t>5.</t>
  </si>
  <si>
    <t>SUBWENCJE OGÓLNE (a-d)</t>
  </si>
  <si>
    <t>Subwencja oświatowa</t>
  </si>
  <si>
    <t>Subwencja wyrównawcza</t>
  </si>
  <si>
    <t>Subwencja równoważąca</t>
  </si>
  <si>
    <t>DOCHODY OGÓŁEM (od 1 do 6)</t>
  </si>
  <si>
    <t>Należności są monitorowane i windykacja jest przeprowadzana na bieżąco, wysyłane są upomnienia i wezwania do zapłaty</t>
  </si>
  <si>
    <t xml:space="preserve">DOCHODY WŁASNE </t>
  </si>
  <si>
    <t>6.</t>
  </si>
  <si>
    <t>SUBWENCJE OGÓLNE</t>
  </si>
  <si>
    <t>Dochody ze sprzedaży mienia komunalnego</t>
  </si>
  <si>
    <t>DOTACJE ZE ŹRÓDEŁ POZABUDŻETOWYCH</t>
  </si>
  <si>
    <t>Uzupełnienie subwencji ogólnej</t>
  </si>
  <si>
    <t>Nadpłaty wynoszą ogółem 74.003,82 zł i dotyczą rozdziału 70005 kwota 39.547,96 nadpłata odsetek od czynszów dzierżawnych, nadwykonanie dochodów powiatu z  tytułu opłat za wieczyste użytkowanie gruntów, wpłata za sprzedaż gruntu przed podpisaniem aktu notarialnego, rozdziału 71030 kwota 4.725,82 zł z tytułu opłat geodezyjnych, rozdziału 75622 kwota 6.156,42 zł nadpłata z tytułu udziału w podatku dochodowym od osób prawnych, rozdziału 85202 kwota 23.572,64 zł z tytułu wpływu świadczeń emerytalnych i rentowych mieszkańców DPS z terminem płatności za miesiąc z góry, rozdział 85203 kwota 0,98 zł nadwykonanie dochodów powiatu z tytułu udziału we wpływach za opłaty uczestników Środowiskowego Domu Samopomocy</t>
  </si>
  <si>
    <t>Zaległości na kwotę 82.202,34 zł dotyczą: rozdział 01008 kwota 12,72 zł dotyczy nie zrealizowanej części dochodów powiatu z tytułu zaległych opłat melioracyjnych, 70005 kwota 47.525,13 zł z tytułu wpłat za czynsze od osób fizycznych brutto, odsetek od nich naliczonych, niezrealizowanych dochodów powiatu z tytułu zaległych opłat za wieczyste użytkowanie gruntów, trwały zarząd, przekształcenia prawa własności, 71030 kwota 25.150,89 zł nie zrealizowane wpłaty z tytułu opłat geodezyjnych 75618 kwota 283,20 zł za zniszczone lustro drogowe, rozdział 80120 kwota 2.370,00 zł za najem oraz odsetki, rozdział 80130 kwota 2.600,08 zł za wynajem, rozdział 85202 kwota 1.233,40 zł za odpłatność mieszkańców DPS, rozdział 85203 kwota 3,58zł z tytułu nie zrealizowanych dochodów powiatu w związku z dochodami z tytułu odpłatności uczestników Środowiskowego Domu Samopomocy,  85410 kwota 321,34zł z tytułu nie zrealizowanych dochodów za wynajem, rozdziału 85420 kwota 2.702 zł z tytułu opłat rodzin za pobyt dzieci w placówce opiekuńczo-wychowawczej.</t>
  </si>
</sst>
</file>

<file path=xl/styles.xml><?xml version="1.0" encoding="utf-8"?>
<styleSheet xmlns="http://schemas.openxmlformats.org/spreadsheetml/2006/main">
  <numFmts count="2">
    <numFmt numFmtId="164" formatCode="#,##0_ ;[Red]\-#,##0\ "/>
    <numFmt numFmtId="165" formatCode="#,##0.00_ ;[Red]\-#,##0.00\ "/>
  </numFmts>
  <fonts count="21">
    <font>
      <sz val="11"/>
      <color theme="1"/>
      <name val="Calibri"/>
      <family val="2"/>
      <charset val="238"/>
      <scheme val="minor"/>
    </font>
    <font>
      <sz val="11"/>
      <color theme="1"/>
      <name val="Czcionka tekstu podstawowego"/>
      <family val="2"/>
      <charset val="238"/>
    </font>
    <font>
      <sz val="11"/>
      <color theme="1"/>
      <name val="Calibri"/>
      <family val="2"/>
      <charset val="238"/>
      <scheme val="minor"/>
    </font>
    <font>
      <sz val="12"/>
      <name val="Arial CE"/>
      <charset val="238"/>
    </font>
    <font>
      <sz val="12"/>
      <name val="Times New Roman CE"/>
      <family val="1"/>
      <charset val="238"/>
    </font>
    <font>
      <sz val="8"/>
      <color indexed="8"/>
      <name val="Arial"/>
      <charset val="204"/>
    </font>
    <font>
      <sz val="8"/>
      <color indexed="8"/>
      <name val="Arial"/>
      <family val="2"/>
      <charset val="238"/>
    </font>
    <font>
      <sz val="10"/>
      <name val="Arial"/>
      <charset val="238"/>
    </font>
    <font>
      <sz val="10"/>
      <name val="Times New Roman"/>
      <family val="1"/>
      <charset val="238"/>
    </font>
    <font>
      <b/>
      <sz val="14"/>
      <name val="Times New Roman CE"/>
      <family val="1"/>
      <charset val="238"/>
    </font>
    <font>
      <i/>
      <sz val="12"/>
      <name val="Times New Roman CE"/>
      <charset val="238"/>
    </font>
    <font>
      <sz val="12"/>
      <name val="Times New Roman"/>
      <family val="1"/>
    </font>
    <font>
      <b/>
      <sz val="14"/>
      <name val="Times New Roman CE"/>
      <charset val="238"/>
    </font>
    <font>
      <b/>
      <sz val="12"/>
      <name val="Times New Roman CE"/>
      <charset val="238"/>
    </font>
    <font>
      <sz val="12"/>
      <name val="Times New Roman"/>
      <family val="1"/>
      <charset val="238"/>
    </font>
    <font>
      <b/>
      <sz val="12"/>
      <name val="Times New Roman"/>
      <family val="1"/>
      <charset val="238"/>
    </font>
    <font>
      <b/>
      <sz val="12"/>
      <name val="Times New Roman CE"/>
      <family val="1"/>
      <charset val="238"/>
    </font>
    <font>
      <b/>
      <sz val="12"/>
      <name val="Arial CE"/>
      <charset val="238"/>
    </font>
    <font>
      <sz val="12"/>
      <name val="Times New Roman CE"/>
      <charset val="238"/>
    </font>
    <font>
      <b/>
      <sz val="8"/>
      <color indexed="81"/>
      <name val="Tahoma"/>
      <family val="2"/>
      <charset val="238"/>
    </font>
    <font>
      <sz val="8"/>
      <color indexed="81"/>
      <name val="Tahoma"/>
      <family val="2"/>
      <charset val="238"/>
    </font>
  </fonts>
  <fills count="4">
    <fill>
      <patternFill patternType="none"/>
    </fill>
    <fill>
      <patternFill patternType="gray125"/>
    </fill>
    <fill>
      <patternFill patternType="solid">
        <fgColor indexed="22"/>
        <bgColor indexed="64"/>
      </patternFill>
    </fill>
    <fill>
      <patternFill patternType="solid">
        <fgColor theme="0" tint="-0.1499984740745262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diagonal/>
    </border>
    <border>
      <left style="thick">
        <color rgb="FFFF0000"/>
      </left>
      <right style="thick">
        <color rgb="FFFF0000"/>
      </right>
      <top style="thick">
        <color rgb="FFFF0000"/>
      </top>
      <bottom style="thick">
        <color rgb="FFFF0000"/>
      </bottom>
      <diagonal/>
    </border>
    <border>
      <left style="thin">
        <color indexed="64"/>
      </left>
      <right style="thin">
        <color indexed="64"/>
      </right>
      <top/>
      <bottom/>
      <diagonal/>
    </border>
    <border>
      <left style="thick">
        <color rgb="FFFFC000"/>
      </left>
      <right style="thick">
        <color rgb="FFFFC000"/>
      </right>
      <top style="thick">
        <color rgb="FFFFC000"/>
      </top>
      <bottom style="thick">
        <color rgb="FFFFC000"/>
      </bottom>
      <diagonal/>
    </border>
  </borders>
  <cellStyleXfs count="11">
    <xf numFmtId="0" fontId="0" fillId="0" borderId="0"/>
    <xf numFmtId="0" fontId="3" fillId="0" borderId="0"/>
    <xf numFmtId="0" fontId="5" fillId="0" borderId="0" applyNumberFormat="0" applyFill="0" applyBorder="0" applyAlignment="0" applyProtection="0">
      <alignment vertical="top"/>
    </xf>
    <xf numFmtId="0" fontId="6" fillId="0" borderId="0" applyNumberFormat="0" applyFill="0" applyBorder="0" applyAlignment="0" applyProtection="0">
      <alignment vertical="top"/>
    </xf>
    <xf numFmtId="0" fontId="6" fillId="0" borderId="0" applyNumberFormat="0" applyFill="0" applyBorder="0" applyAlignment="0" applyProtection="0">
      <alignment vertical="top"/>
    </xf>
    <xf numFmtId="0" fontId="6" fillId="0" borderId="0" applyNumberFormat="0" applyFill="0" applyBorder="0" applyAlignment="0" applyProtection="0">
      <alignment vertical="top"/>
    </xf>
    <xf numFmtId="0" fontId="7" fillId="0" borderId="0"/>
    <xf numFmtId="0" fontId="1" fillId="0" borderId="0"/>
    <xf numFmtId="0" fontId="1" fillId="0" borderId="0"/>
    <xf numFmtId="0" fontId="5" fillId="0" borderId="0" applyNumberFormat="0" applyFill="0" applyBorder="0" applyAlignment="0" applyProtection="0">
      <alignment vertical="top"/>
    </xf>
    <xf numFmtId="0" fontId="2" fillId="0" borderId="0"/>
  </cellStyleXfs>
  <cellXfs count="104">
    <xf numFmtId="0" fontId="0" fillId="0" borderId="0" xfId="0"/>
    <xf numFmtId="0" fontId="4" fillId="0" borderId="0" xfId="1" applyFont="1"/>
    <xf numFmtId="0" fontId="4" fillId="0" borderId="1" xfId="1" applyFont="1" applyBorder="1" applyAlignment="1">
      <alignment horizontal="center"/>
    </xf>
    <xf numFmtId="0" fontId="4" fillId="0" borderId="1" xfId="1" applyFont="1" applyBorder="1"/>
    <xf numFmtId="4" fontId="4" fillId="0" borderId="1" xfId="1" applyNumberFormat="1" applyFont="1" applyBorder="1"/>
    <xf numFmtId="10" fontId="4" fillId="0" borderId="1" xfId="1" applyNumberFormat="1" applyFont="1" applyBorder="1"/>
    <xf numFmtId="4" fontId="4" fillId="0" borderId="0" xfId="1" applyNumberFormat="1" applyFont="1"/>
    <xf numFmtId="0" fontId="8" fillId="0" borderId="0" xfId="1" applyFont="1" applyAlignment="1">
      <alignment horizontal="justify"/>
    </xf>
    <xf numFmtId="0" fontId="8" fillId="0" borderId="0" xfId="1" applyFont="1"/>
    <xf numFmtId="0" fontId="9" fillId="0" borderId="0" xfId="1" applyFont="1"/>
    <xf numFmtId="0" fontId="10" fillId="0" borderId="0" xfId="1" applyFont="1" applyBorder="1" applyAlignment="1">
      <alignment horizontal="center"/>
    </xf>
    <xf numFmtId="0" fontId="9" fillId="2" borderId="1" xfId="1" applyFont="1" applyFill="1" applyBorder="1" applyAlignment="1">
      <alignment horizontal="center" vertical="center"/>
    </xf>
    <xf numFmtId="0" fontId="9" fillId="2" borderId="1" xfId="1" applyFont="1" applyFill="1" applyBorder="1" applyAlignment="1">
      <alignment horizontal="center" vertical="center" wrapText="1"/>
    </xf>
    <xf numFmtId="49" fontId="11" fillId="0" borderId="3" xfId="1" applyNumberFormat="1" applyFont="1" applyBorder="1" applyAlignment="1">
      <alignment horizontal="center" vertical="center" wrapText="1"/>
    </xf>
    <xf numFmtId="0" fontId="11" fillId="0" borderId="1" xfId="1" applyFont="1" applyBorder="1" applyAlignment="1">
      <alignment horizontal="justify" vertical="center" wrapText="1"/>
    </xf>
    <xf numFmtId="4" fontId="4" fillId="0" borderId="1" xfId="1" applyNumberFormat="1" applyFont="1" applyBorder="1" applyAlignment="1">
      <alignment vertical="center"/>
    </xf>
    <xf numFmtId="10" fontId="4" fillId="0" borderId="1" xfId="1" applyNumberFormat="1" applyFont="1" applyBorder="1" applyAlignment="1">
      <alignment vertical="center"/>
    </xf>
    <xf numFmtId="49" fontId="11" fillId="0" borderId="7" xfId="1" applyNumberFormat="1" applyFont="1" applyBorder="1" applyAlignment="1">
      <alignment horizontal="center" vertical="center" wrapText="1"/>
    </xf>
    <xf numFmtId="0" fontId="11" fillId="0" borderId="1" xfId="1" applyFont="1" applyBorder="1" applyAlignment="1">
      <alignment vertical="center" wrapText="1"/>
    </xf>
    <xf numFmtId="0" fontId="11" fillId="0" borderId="7" xfId="1" applyFont="1" applyBorder="1" applyAlignment="1">
      <alignment horizontal="center" vertical="center" wrapText="1"/>
    </xf>
    <xf numFmtId="0" fontId="11" fillId="0" borderId="8" xfId="1" applyFont="1" applyBorder="1" applyAlignment="1">
      <alignment horizontal="center" vertical="center" wrapText="1"/>
    </xf>
    <xf numFmtId="0" fontId="11" fillId="0" borderId="2" xfId="1" applyFont="1" applyBorder="1" applyAlignment="1">
      <alignment vertical="center" wrapText="1"/>
    </xf>
    <xf numFmtId="0" fontId="9" fillId="0" borderId="3" xfId="1" applyFont="1" applyBorder="1" applyAlignment="1">
      <alignment vertical="center"/>
    </xf>
    <xf numFmtId="0" fontId="9" fillId="0" borderId="5" xfId="1" applyFont="1" applyBorder="1" applyAlignment="1">
      <alignment horizontal="center" vertical="center"/>
    </xf>
    <xf numFmtId="4" fontId="9" fillId="0" borderId="5" xfId="1" applyNumberFormat="1" applyFont="1" applyBorder="1" applyAlignment="1">
      <alignment vertical="center"/>
    </xf>
    <xf numFmtId="10" fontId="12" fillId="0" borderId="1" xfId="1" applyNumberFormat="1" applyFont="1" applyBorder="1" applyAlignment="1">
      <alignment vertical="center"/>
    </xf>
    <xf numFmtId="4" fontId="9" fillId="0" borderId="1" xfId="1" applyNumberFormat="1" applyFont="1" applyBorder="1" applyAlignment="1">
      <alignment vertical="center"/>
    </xf>
    <xf numFmtId="3" fontId="4" fillId="0" borderId="0" xfId="1" applyNumberFormat="1" applyFont="1"/>
    <xf numFmtId="164" fontId="4" fillId="0" borderId="0" xfId="1" applyNumberFormat="1" applyFont="1"/>
    <xf numFmtId="165" fontId="4" fillId="0" borderId="0" xfId="1" applyNumberFormat="1" applyFont="1"/>
    <xf numFmtId="165" fontId="13" fillId="0" borderId="0" xfId="1" applyNumberFormat="1" applyFont="1"/>
    <xf numFmtId="0" fontId="11" fillId="0" borderId="7" xfId="1" applyFont="1" applyBorder="1" applyAlignment="1">
      <alignment horizontal="justify" vertical="center" wrapText="1"/>
    </xf>
    <xf numFmtId="0" fontId="11" fillId="0" borderId="3" xfId="1" applyFont="1" applyBorder="1" applyAlignment="1">
      <alignment vertical="center" wrapText="1"/>
    </xf>
    <xf numFmtId="0" fontId="11" fillId="0" borderId="4" xfId="1" applyFont="1" applyBorder="1" applyAlignment="1">
      <alignment vertical="center" wrapText="1"/>
    </xf>
    <xf numFmtId="0" fontId="11" fillId="0" borderId="9" xfId="1" applyFont="1" applyBorder="1" applyAlignment="1">
      <alignment vertical="center" wrapText="1"/>
    </xf>
    <xf numFmtId="0" fontId="9" fillId="0" borderId="10" xfId="1" applyFont="1" applyFill="1" applyBorder="1" applyAlignment="1">
      <alignment horizontal="center" vertical="center"/>
    </xf>
    <xf numFmtId="0" fontId="9" fillId="0" borderId="10" xfId="1" applyFont="1" applyFill="1" applyBorder="1" applyAlignment="1">
      <alignment horizontal="center" vertical="center" wrapText="1"/>
    </xf>
    <xf numFmtId="49" fontId="11" fillId="0" borderId="10" xfId="1" applyNumberFormat="1" applyFont="1" applyBorder="1" applyAlignment="1">
      <alignment horizontal="center" vertical="center" wrapText="1"/>
    </xf>
    <xf numFmtId="0" fontId="11" fillId="0" borderId="10" xfId="1" applyFont="1" applyBorder="1" applyAlignment="1">
      <alignment horizontal="justify" vertical="center" wrapText="1"/>
    </xf>
    <xf numFmtId="4" fontId="4" fillId="0" borderId="10" xfId="1" applyNumberFormat="1" applyFont="1" applyBorder="1" applyAlignment="1">
      <alignment vertical="center"/>
    </xf>
    <xf numFmtId="10" fontId="4" fillId="0" borderId="10" xfId="1" applyNumberFormat="1" applyFont="1" applyBorder="1" applyAlignment="1">
      <alignment vertical="center"/>
    </xf>
    <xf numFmtId="0" fontId="11" fillId="0" borderId="10" xfId="1" applyFont="1" applyBorder="1" applyAlignment="1">
      <alignment vertical="center" wrapText="1"/>
    </xf>
    <xf numFmtId="0" fontId="14" fillId="0" borderId="10" xfId="1" applyFont="1" applyBorder="1" applyAlignment="1">
      <alignment vertical="center" wrapText="1"/>
    </xf>
    <xf numFmtId="0" fontId="11" fillId="0" borderId="10" xfId="1" applyFont="1" applyBorder="1" applyAlignment="1">
      <alignment horizontal="center" vertical="center" wrapText="1"/>
    </xf>
    <xf numFmtId="0" fontId="9" fillId="0" borderId="10" xfId="1" applyFont="1" applyBorder="1" applyAlignment="1">
      <alignment vertical="center"/>
    </xf>
    <xf numFmtId="0" fontId="9" fillId="0" borderId="10" xfId="1" applyFont="1" applyBorder="1" applyAlignment="1">
      <alignment horizontal="center" vertical="center"/>
    </xf>
    <xf numFmtId="4" fontId="9" fillId="0" borderId="10" xfId="1" applyNumberFormat="1" applyFont="1" applyBorder="1" applyAlignment="1">
      <alignment vertical="center"/>
    </xf>
    <xf numFmtId="10" fontId="12" fillId="0" borderId="10" xfId="1" applyNumberFormat="1" applyFont="1" applyBorder="1" applyAlignment="1">
      <alignment vertical="center"/>
    </xf>
    <xf numFmtId="0" fontId="16" fillId="0" borderId="0" xfId="1" applyFont="1"/>
    <xf numFmtId="0" fontId="12" fillId="0" borderId="0" xfId="1" applyFont="1"/>
    <xf numFmtId="0" fontId="13" fillId="0" borderId="3" xfId="1" applyFont="1" applyBorder="1" applyAlignment="1">
      <alignment horizontal="center" vertical="center"/>
    </xf>
    <xf numFmtId="0" fontId="13" fillId="0" borderId="1" xfId="1" applyFont="1" applyBorder="1" applyAlignment="1">
      <alignment vertical="center"/>
    </xf>
    <xf numFmtId="165" fontId="13" fillId="0" borderId="1" xfId="1" applyNumberFormat="1" applyFont="1" applyBorder="1" applyAlignment="1">
      <alignment vertical="center"/>
    </xf>
    <xf numFmtId="4" fontId="13" fillId="0" borderId="4" xfId="1" applyNumberFormat="1" applyFont="1" applyBorder="1" applyAlignment="1">
      <alignment vertical="center"/>
    </xf>
    <xf numFmtId="0" fontId="18" fillId="0" borderId="2" xfId="1" applyFont="1" applyBorder="1" applyAlignment="1">
      <alignment horizontal="center" vertical="center"/>
    </xf>
    <xf numFmtId="0" fontId="18" fillId="0" borderId="0" xfId="1" applyFont="1" applyBorder="1" applyAlignment="1">
      <alignment vertical="center" wrapText="1"/>
    </xf>
    <xf numFmtId="165" fontId="18" fillId="0" borderId="2" xfId="1" applyNumberFormat="1" applyFont="1" applyBorder="1" applyAlignment="1">
      <alignment vertical="center"/>
    </xf>
    <xf numFmtId="165" fontId="18" fillId="0" borderId="0" xfId="1" applyNumberFormat="1" applyFont="1" applyBorder="1" applyAlignment="1">
      <alignment vertical="center"/>
    </xf>
    <xf numFmtId="4" fontId="18" fillId="0" borderId="2" xfId="1" applyNumberFormat="1" applyFont="1" applyBorder="1" applyAlignment="1">
      <alignment vertical="center"/>
    </xf>
    <xf numFmtId="0" fontId="18" fillId="0" borderId="11" xfId="1" applyFont="1" applyBorder="1" applyAlignment="1">
      <alignment horizontal="center" vertical="center"/>
    </xf>
    <xf numFmtId="165" fontId="18" fillId="0" borderId="11" xfId="1" applyNumberFormat="1" applyFont="1" applyBorder="1" applyAlignment="1">
      <alignment vertical="center"/>
    </xf>
    <xf numFmtId="4" fontId="18" fillId="0" borderId="11" xfId="1" applyNumberFormat="1" applyFont="1" applyBorder="1" applyAlignment="1">
      <alignment vertical="center"/>
    </xf>
    <xf numFmtId="0" fontId="18" fillId="0" borderId="0" xfId="1" applyFont="1" applyBorder="1" applyAlignment="1">
      <alignment vertical="center"/>
    </xf>
    <xf numFmtId="0" fontId="13" fillId="0" borderId="1" xfId="1" applyFont="1" applyBorder="1" applyAlignment="1">
      <alignment horizontal="center" vertical="center"/>
    </xf>
    <xf numFmtId="0" fontId="13" fillId="0" borderId="4" xfId="1" applyFont="1" applyBorder="1" applyAlignment="1">
      <alignment vertical="center"/>
    </xf>
    <xf numFmtId="165" fontId="13" fillId="0" borderId="4" xfId="1" applyNumberFormat="1" applyFont="1" applyBorder="1" applyAlignment="1">
      <alignment vertical="center"/>
    </xf>
    <xf numFmtId="4" fontId="13" fillId="0" borderId="1" xfId="1" applyNumberFormat="1" applyFont="1" applyBorder="1" applyAlignment="1">
      <alignment vertical="center"/>
    </xf>
    <xf numFmtId="165" fontId="13" fillId="0" borderId="5" xfId="1" applyNumberFormat="1" applyFont="1" applyBorder="1" applyAlignment="1">
      <alignment vertical="center"/>
    </xf>
    <xf numFmtId="165" fontId="18" fillId="0" borderId="6" xfId="1" applyNumberFormat="1" applyFont="1" applyBorder="1" applyAlignment="1">
      <alignment vertical="center"/>
    </xf>
    <xf numFmtId="0" fontId="13" fillId="0" borderId="12" xfId="1" applyFont="1" applyBorder="1" applyAlignment="1">
      <alignment horizontal="center" vertical="center"/>
    </xf>
    <xf numFmtId="0" fontId="13" fillId="0" borderId="12" xfId="1" applyFont="1" applyBorder="1" applyAlignment="1">
      <alignment vertical="center"/>
    </xf>
    <xf numFmtId="165" fontId="13" fillId="0" borderId="12" xfId="1" applyNumberFormat="1" applyFont="1" applyBorder="1" applyAlignment="1">
      <alignment vertical="center"/>
    </xf>
    <xf numFmtId="4" fontId="13" fillId="0" borderId="12" xfId="1" applyNumberFormat="1" applyFont="1" applyBorder="1" applyAlignment="1">
      <alignment vertical="center"/>
    </xf>
    <xf numFmtId="0" fontId="18" fillId="0" borderId="12" xfId="1" applyFont="1" applyBorder="1" applyAlignment="1">
      <alignment horizontal="center" vertical="center"/>
    </xf>
    <xf numFmtId="0" fontId="18" fillId="0" borderId="12" xfId="1" applyFont="1" applyBorder="1" applyAlignment="1">
      <alignment vertical="center" wrapText="1"/>
    </xf>
    <xf numFmtId="165" fontId="18" fillId="0" borderId="12" xfId="1" applyNumberFormat="1" applyFont="1" applyBorder="1" applyAlignment="1">
      <alignment vertical="center"/>
    </xf>
    <xf numFmtId="4" fontId="18" fillId="0" borderId="12" xfId="1" applyNumberFormat="1" applyFont="1" applyBorder="1" applyAlignment="1">
      <alignment vertical="center"/>
    </xf>
    <xf numFmtId="0" fontId="18" fillId="0" borderId="12" xfId="1" applyFont="1" applyBorder="1" applyAlignment="1">
      <alignment vertical="center"/>
    </xf>
    <xf numFmtId="0" fontId="13" fillId="0" borderId="12" xfId="1" applyFont="1" applyBorder="1" applyAlignment="1">
      <alignment vertical="center" wrapText="1"/>
    </xf>
    <xf numFmtId="0" fontId="9" fillId="0" borderId="10" xfId="1" applyFont="1" applyFill="1" applyBorder="1" applyAlignment="1">
      <alignment horizontal="center" vertical="center" wrapText="1"/>
    </xf>
    <xf numFmtId="0" fontId="3" fillId="0" borderId="10" xfId="1" applyFill="1" applyBorder="1" applyAlignment="1">
      <alignment horizontal="center" vertical="center" wrapText="1"/>
    </xf>
    <xf numFmtId="0" fontId="3" fillId="0" borderId="10" xfId="1" applyFill="1" applyBorder="1" applyAlignment="1">
      <alignment wrapText="1"/>
    </xf>
    <xf numFmtId="0" fontId="9" fillId="0" borderId="0" xfId="1" applyFont="1" applyAlignment="1">
      <alignment horizontal="center" vertical="center" wrapText="1"/>
    </xf>
    <xf numFmtId="0" fontId="3" fillId="0" borderId="0" xfId="1" applyAlignment="1">
      <alignment horizontal="center" vertical="center" wrapText="1"/>
    </xf>
    <xf numFmtId="0" fontId="3" fillId="0" borderId="0" xfId="1" applyAlignment="1">
      <alignment vertical="center" wrapText="1"/>
    </xf>
    <xf numFmtId="0" fontId="9" fillId="2" borderId="2" xfId="1" applyFont="1" applyFill="1" applyBorder="1" applyAlignment="1">
      <alignment horizontal="center" vertical="center" wrapText="1"/>
    </xf>
    <xf numFmtId="0" fontId="3" fillId="0" borderId="6" xfId="1" applyBorder="1" applyAlignment="1">
      <alignment horizontal="center" vertical="center" wrapText="1"/>
    </xf>
    <xf numFmtId="0" fontId="9" fillId="2" borderId="6" xfId="1" applyFont="1" applyFill="1" applyBorder="1" applyAlignment="1">
      <alignment horizontal="center" vertical="center" wrapText="1"/>
    </xf>
    <xf numFmtId="0" fontId="9" fillId="2" borderId="3" xfId="1" applyFont="1" applyFill="1" applyBorder="1" applyAlignment="1">
      <alignment horizontal="center" vertical="center" wrapText="1"/>
    </xf>
    <xf numFmtId="0" fontId="9" fillId="2" borderId="4" xfId="1" applyFont="1" applyFill="1" applyBorder="1" applyAlignment="1">
      <alignment horizontal="center" vertical="center" wrapText="1"/>
    </xf>
    <xf numFmtId="0" fontId="9" fillId="2" borderId="5" xfId="1" applyFont="1" applyFill="1" applyBorder="1" applyAlignment="1">
      <alignment horizontal="center" vertical="center" wrapText="1"/>
    </xf>
    <xf numFmtId="0" fontId="3" fillId="0" borderId="4" xfId="1" applyBorder="1" applyAlignment="1">
      <alignment wrapText="1"/>
    </xf>
    <xf numFmtId="0" fontId="3" fillId="0" borderId="5" xfId="1" applyBorder="1" applyAlignment="1">
      <alignment wrapText="1"/>
    </xf>
    <xf numFmtId="0" fontId="13" fillId="0" borderId="12" xfId="1" applyFont="1" applyBorder="1" applyAlignment="1">
      <alignment horizontal="center" vertical="center" wrapText="1"/>
    </xf>
    <xf numFmtId="0" fontId="17" fillId="0" borderId="12" xfId="1" applyFont="1" applyBorder="1" applyAlignment="1">
      <alignment horizontal="center" vertical="center" wrapText="1"/>
    </xf>
    <xf numFmtId="0" fontId="13" fillId="0" borderId="3" xfId="1" applyFont="1" applyBorder="1" applyAlignment="1">
      <alignment horizontal="center" vertical="center" wrapText="1"/>
    </xf>
    <xf numFmtId="0" fontId="17" fillId="0" borderId="5" xfId="1" applyFont="1" applyBorder="1" applyAlignment="1">
      <alignment horizontal="center" vertical="center" wrapText="1"/>
    </xf>
    <xf numFmtId="0" fontId="4" fillId="0" borderId="0" xfId="1" applyFont="1" applyAlignment="1">
      <alignment wrapText="1"/>
    </xf>
    <xf numFmtId="0" fontId="13" fillId="0" borderId="12"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5" fillId="0" borderId="0" xfId="1" applyFont="1" applyAlignment="1">
      <alignment horizontal="center" vertical="center" wrapText="1"/>
    </xf>
    <xf numFmtId="0" fontId="13" fillId="3" borderId="2" xfId="1" applyFont="1" applyFill="1" applyBorder="1" applyAlignment="1">
      <alignment horizontal="center" vertical="center" wrapText="1"/>
    </xf>
    <xf numFmtId="0" fontId="17" fillId="3" borderId="11" xfId="1" applyFont="1" applyFill="1" applyBorder="1" applyAlignment="1">
      <alignment horizontal="center" vertical="center" wrapText="1"/>
    </xf>
    <xf numFmtId="0" fontId="17" fillId="3" borderId="6" xfId="1" applyFont="1" applyFill="1" applyBorder="1" applyAlignment="1">
      <alignment horizontal="center" vertical="center" wrapText="1"/>
    </xf>
  </cellXfs>
  <cellStyles count="11">
    <cellStyle name="Normalny" xfId="0" builtinId="0"/>
    <cellStyle name="Normalny 2" xfId="1"/>
    <cellStyle name="Normalny 2 2" xfId="2"/>
    <cellStyle name="Normalny 2 2 2" xfId="3"/>
    <cellStyle name="Normalny 3" xfId="4"/>
    <cellStyle name="Normalny 3 2" xfId="5"/>
    <cellStyle name="Normalny 4" xfId="6"/>
    <cellStyle name="Normalny 5" xfId="7"/>
    <cellStyle name="Normalny 5 2" xfId="8"/>
    <cellStyle name="Normalny 6" xfId="9"/>
    <cellStyle name="Normalny 7" xfId="10"/>
  </cellStyles>
  <dxfs count="6">
    <dxf>
      <font>
        <b val="0"/>
        <i val="0"/>
        <strike val="0"/>
        <condense val="0"/>
        <extend val="0"/>
        <outline val="0"/>
        <shadow val="0"/>
        <u val="none"/>
        <vertAlign val="baseline"/>
        <sz val="12"/>
        <color auto="1"/>
        <name val="Times New Roman"/>
        <scheme val="none"/>
      </font>
      <alignment horizontal="general" vertical="center" textRotation="0" wrapText="1" indent="0" relativeIndent="0" justifyLastLine="0" shrinkToFit="0" mergeCell="0" readingOrder="0"/>
      <border diagonalUp="0" diagonalDown="0">
        <left/>
        <right/>
        <top style="thin">
          <color indexed="64"/>
        </top>
        <bottom style="thin">
          <color indexed="64"/>
        </bottom>
      </border>
    </dxf>
    <dxf>
      <border outline="0">
        <top style="thin">
          <color indexed="64"/>
        </top>
      </border>
    </dxf>
    <dxf>
      <border outline="0">
        <right style="thin">
          <color indexed="64"/>
        </right>
        <top style="thin">
          <color indexed="64"/>
        </top>
        <bottom style="thin">
          <color indexed="64"/>
        </bottom>
      </border>
    </dxf>
    <dxf>
      <font>
        <b val="0"/>
        <i val="0"/>
        <strike val="0"/>
        <condense val="0"/>
        <extend val="0"/>
        <outline val="0"/>
        <shadow val="0"/>
        <u val="none"/>
        <vertAlign val="baseline"/>
        <sz val="12"/>
        <color auto="1"/>
        <name val="Times New Roman"/>
        <scheme val="none"/>
      </font>
      <alignment horizontal="general" vertical="center" textRotation="0" wrapText="1" indent="0" relativeIndent="0" justifyLastLine="0" shrinkToFit="0" mergeCell="0" readingOrder="0"/>
    </dxf>
    <dxf>
      <border outline="0">
        <bottom style="thin">
          <color indexed="64"/>
        </bottom>
      </border>
    </dxf>
    <dxf>
      <font>
        <b val="0"/>
        <i val="0"/>
        <strike val="0"/>
        <condense val="0"/>
        <extend val="0"/>
        <outline val="0"/>
        <shadow val="0"/>
        <u val="none"/>
        <vertAlign val="baseline"/>
        <sz val="12"/>
        <color auto="1"/>
        <name val="Times New Roman"/>
        <scheme val="none"/>
      </font>
      <alignment horizontal="justify" vertical="center" textRotation="0" wrapText="1" indent="0" relativeIndent="0" justifyLastLine="0" shrinkToFit="0" mergeCell="0" readingOrder="0"/>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pl-PL"/>
  <c:chart>
    <c:title>
      <c:tx>
        <c:rich>
          <a:bodyPr/>
          <a:lstStyle/>
          <a:p>
            <a:pPr>
              <a:defRPr sz="1800" b="1" i="0" u="none" strike="noStrike" baseline="0">
                <a:solidFill>
                  <a:srgbClr val="000000"/>
                </a:solidFill>
                <a:latin typeface="Times New Roman"/>
                <a:ea typeface="Times New Roman"/>
                <a:cs typeface="Times New Roman"/>
              </a:defRPr>
            </a:pPr>
            <a:r>
              <a:rPr lang="pl-PL"/>
              <a:t>Struktura wykonanych dochodów za I półrocze 2011 roku</a:t>
            </a:r>
          </a:p>
        </c:rich>
      </c:tx>
      <c:layout>
        <c:manualLayout>
          <c:xMode val="edge"/>
          <c:yMode val="edge"/>
          <c:x val="0.26689067807410782"/>
          <c:y val="1.2368460247639311E-2"/>
        </c:manualLayout>
      </c:layout>
    </c:title>
    <c:view3D>
      <c:depthPercent val="100"/>
      <c:rAngAx val="1"/>
    </c:view3D>
    <c:plotArea>
      <c:layout>
        <c:manualLayout>
          <c:layoutTarget val="inner"/>
          <c:xMode val="edge"/>
          <c:yMode val="edge"/>
          <c:x val="8.4542937110903091E-2"/>
          <c:y val="3.2104551952841953E-2"/>
          <c:w val="0.90353294466568956"/>
          <c:h val="0.55750897603766036"/>
        </c:manualLayout>
      </c:layout>
      <c:bar3DChart>
        <c:barDir val="col"/>
        <c:grouping val="stacked"/>
        <c:ser>
          <c:idx val="0"/>
          <c:order val="0"/>
          <c:cat>
            <c:strRef>
              <c:f>'Zał 1 dochody i wydatki ogolem'!$C$61:$C$76</c:f>
              <c:strCache>
                <c:ptCount val="16"/>
                <c:pt idx="0">
                  <c:v>Rolnictwo i łowiectwo</c:v>
                </c:pt>
                <c:pt idx="1">
                  <c:v>Leśnictwo</c:v>
                </c:pt>
                <c:pt idx="2">
                  <c:v>Transport i łączność</c:v>
                </c:pt>
                <c:pt idx="3">
                  <c:v>Gospodarka mieszkaniowa</c:v>
                </c:pt>
                <c:pt idx="4">
                  <c:v>Działalność usługowa</c:v>
                </c:pt>
                <c:pt idx="5">
                  <c:v>Administracja publiczna</c:v>
                </c:pt>
                <c:pt idx="6">
                  <c:v>Obrona narodowa</c:v>
                </c:pt>
                <c:pt idx="7">
                  <c:v>Bezpieczeństwo publiczne i ochrona przeciwpożarowa</c:v>
                </c:pt>
                <c:pt idx="8">
                  <c:v>Dochody podatkowe</c:v>
                </c:pt>
                <c:pt idx="9">
                  <c:v>Różne rozliczenia</c:v>
                </c:pt>
                <c:pt idx="10">
                  <c:v>Oświata i wychowanie</c:v>
                </c:pt>
                <c:pt idx="11">
                  <c:v>Ochrona zdrowia</c:v>
                </c:pt>
                <c:pt idx="12">
                  <c:v>Pomoc społeczna</c:v>
                </c:pt>
                <c:pt idx="13">
                  <c:v>Pozostałe zadania w zakresie polityki społecznej</c:v>
                </c:pt>
                <c:pt idx="14">
                  <c:v>Edukacyjna opieka wychowawcza</c:v>
                </c:pt>
                <c:pt idx="15">
                  <c:v>Gospodarka komunalna i ochrona środowiska</c:v>
                </c:pt>
              </c:strCache>
            </c:strRef>
          </c:cat>
          <c:val>
            <c:numRef>
              <c:f>'Zał 1 dochody i wydatki ogolem'!$D$61:$D$76</c:f>
              <c:numCache>
                <c:formatCode>#,##0.00</c:formatCode>
                <c:ptCount val="16"/>
                <c:pt idx="0">
                  <c:v>2117.3200000000002</c:v>
                </c:pt>
                <c:pt idx="1">
                  <c:v>86695.43</c:v>
                </c:pt>
                <c:pt idx="2">
                  <c:v>685132.23</c:v>
                </c:pt>
                <c:pt idx="3">
                  <c:v>407127.65</c:v>
                </c:pt>
                <c:pt idx="4">
                  <c:v>533340.22</c:v>
                </c:pt>
                <c:pt idx="5">
                  <c:v>320621.34999999998</c:v>
                </c:pt>
                <c:pt idx="6">
                  <c:v>0</c:v>
                </c:pt>
                <c:pt idx="7">
                  <c:v>3393032.89</c:v>
                </c:pt>
                <c:pt idx="8">
                  <c:v>4568878.87</c:v>
                </c:pt>
                <c:pt idx="9">
                  <c:v>27452911.510000002</c:v>
                </c:pt>
                <c:pt idx="10">
                  <c:v>1857155.51</c:v>
                </c:pt>
                <c:pt idx="11">
                  <c:v>1731609</c:v>
                </c:pt>
                <c:pt idx="12">
                  <c:v>1425363.71</c:v>
                </c:pt>
                <c:pt idx="13">
                  <c:v>2093453.56</c:v>
                </c:pt>
                <c:pt idx="14">
                  <c:v>129230.43</c:v>
                </c:pt>
                <c:pt idx="15">
                  <c:v>69184.960000000006</c:v>
                </c:pt>
              </c:numCache>
            </c:numRef>
          </c:val>
        </c:ser>
        <c:shape val="cylinder"/>
        <c:axId val="46736896"/>
        <c:axId val="46738432"/>
        <c:axId val="0"/>
      </c:bar3DChart>
      <c:catAx>
        <c:axId val="46736896"/>
        <c:scaling>
          <c:orientation val="minMax"/>
        </c:scaling>
        <c:axPos val="b"/>
        <c:numFmt formatCode="General" sourceLinked="1"/>
        <c:tickLblPos val="nextTo"/>
        <c:spPr>
          <a:ln>
            <a:noFill/>
          </a:ln>
        </c:spPr>
        <c:txPr>
          <a:bodyPr rot="-2700000" vert="horz"/>
          <a:lstStyle/>
          <a:p>
            <a:pPr>
              <a:defRPr sz="1200" b="0" i="0" u="none" strike="noStrike" baseline="0">
                <a:solidFill>
                  <a:srgbClr val="000000"/>
                </a:solidFill>
                <a:latin typeface="Times New Roman"/>
                <a:ea typeface="Times New Roman"/>
                <a:cs typeface="Times New Roman"/>
              </a:defRPr>
            </a:pPr>
            <a:endParaRPr lang="pl-PL"/>
          </a:p>
        </c:txPr>
        <c:crossAx val="46738432"/>
        <c:crosses val="autoZero"/>
        <c:lblAlgn val="ctr"/>
        <c:lblOffset val="100"/>
      </c:catAx>
      <c:valAx>
        <c:axId val="46738432"/>
        <c:scaling>
          <c:orientation val="minMax"/>
        </c:scaling>
        <c:axPos val="l"/>
        <c:majorGridlines/>
        <c:numFmt formatCode="#,##0.00" sourceLinked="1"/>
        <c:tickLblPos val="nextTo"/>
        <c:txPr>
          <a:bodyPr rot="0" vert="horz"/>
          <a:lstStyle/>
          <a:p>
            <a:pPr>
              <a:defRPr sz="1200" b="0" i="0" u="none" strike="noStrike" baseline="0">
                <a:solidFill>
                  <a:srgbClr val="000000"/>
                </a:solidFill>
                <a:latin typeface="Times New Roman"/>
                <a:ea typeface="Times New Roman"/>
                <a:cs typeface="Times New Roman"/>
              </a:defRPr>
            </a:pPr>
            <a:endParaRPr lang="pl-PL"/>
          </a:p>
        </c:txPr>
        <c:crossAx val="46736896"/>
        <c:crosses val="autoZero"/>
        <c:crossBetween val="between"/>
        <c:majorUnit val="1500000"/>
      </c:valAx>
      <c:spPr>
        <a:noFill/>
        <a:ln w="25400">
          <a:noFill/>
        </a:ln>
      </c:spPr>
    </c:plotArea>
    <c:plotVisOnly val="1"/>
    <c:dispBlanksAs val="gap"/>
  </c:chart>
  <c:spPr>
    <a:ln w="15875"/>
  </c:spPr>
  <c:txPr>
    <a:bodyPr/>
    <a:lstStyle/>
    <a:p>
      <a:pPr>
        <a:defRPr sz="1000" b="0" i="0" u="none" strike="noStrike" baseline="0">
          <a:solidFill>
            <a:srgbClr val="000000"/>
          </a:solidFill>
          <a:latin typeface="Calibri"/>
          <a:ea typeface="Calibri"/>
          <a:cs typeface="Calibri"/>
        </a:defRPr>
      </a:pPr>
      <a:endParaRPr lang="pl-PL"/>
    </a:p>
  </c:txPr>
  <c:printSettings>
    <c:headerFooter/>
    <c:pageMargins b="0.75000000000000133" l="0.70000000000000062" r="0.70000000000000062" t="0.75000000000000133" header="0.30000000000000032" footer="0.30000000000000032"/>
    <c:pageSetup paperSize="9" orientation="landscape" horizontalDpi="-4" verticalDpi="0"/>
  </c:printSettings>
</c:chartSpace>
</file>

<file path=xl/charts/chart2.xml><?xml version="1.0" encoding="utf-8"?>
<c:chartSpace xmlns:c="http://schemas.openxmlformats.org/drawingml/2006/chart" xmlns:a="http://schemas.openxmlformats.org/drawingml/2006/main" xmlns:r="http://schemas.openxmlformats.org/officeDocument/2006/relationships">
  <c:lang val="pl-PL"/>
  <c:chart>
    <c:title>
      <c:tx>
        <c:rich>
          <a:bodyPr/>
          <a:lstStyle/>
          <a:p>
            <a:pPr>
              <a:defRPr sz="1800" b="1" i="0" u="none" strike="noStrike" baseline="0">
                <a:solidFill>
                  <a:srgbClr val="000000"/>
                </a:solidFill>
                <a:latin typeface="Times New Roman"/>
                <a:ea typeface="Times New Roman"/>
                <a:cs typeface="Times New Roman"/>
              </a:defRPr>
            </a:pPr>
            <a:r>
              <a:rPr lang="pl-PL"/>
              <a:t>Struktura zrealizowanych wydatków za I półrocze 2011 roku</a:t>
            </a:r>
          </a:p>
        </c:rich>
      </c:tx>
      <c:layout>
        <c:manualLayout>
          <c:xMode val="edge"/>
          <c:yMode val="edge"/>
          <c:x val="0.28421021519812006"/>
          <c:y val="2.5900806223923253E-2"/>
        </c:manualLayout>
      </c:layout>
    </c:title>
    <c:view3D>
      <c:depthPercent val="100"/>
      <c:rAngAx val="1"/>
    </c:view3D>
    <c:plotArea>
      <c:layout/>
      <c:bar3DChart>
        <c:barDir val="col"/>
        <c:grouping val="stacked"/>
        <c:ser>
          <c:idx val="0"/>
          <c:order val="0"/>
          <c:tx>
            <c:v>dddd</c:v>
          </c:tx>
          <c:cat>
            <c:strRef>
              <c:f>'Zał 1 dochody i wydatki ogolem'!$C$133:$C$150</c:f>
              <c:strCache>
                <c:ptCount val="18"/>
                <c:pt idx="0">
                  <c:v>Rolnictwo i łowiectwo</c:v>
                </c:pt>
                <c:pt idx="1">
                  <c:v>Leśnictwo</c:v>
                </c:pt>
                <c:pt idx="2">
                  <c:v>Transport i łączność</c:v>
                </c:pt>
                <c:pt idx="3">
                  <c:v>Gospodarka mieszkaniowa</c:v>
                </c:pt>
                <c:pt idx="4">
                  <c:v>Działalność usługowa</c:v>
                </c:pt>
                <c:pt idx="5">
                  <c:v>Administracja publiczna</c:v>
                </c:pt>
                <c:pt idx="6">
                  <c:v>Obrona narodowa</c:v>
                </c:pt>
                <c:pt idx="7">
                  <c:v>Bezpieczeństwo pub i ochrona przeciwp</c:v>
                </c:pt>
                <c:pt idx="8">
                  <c:v>Obsługa długu publicznego</c:v>
                </c:pt>
                <c:pt idx="9">
                  <c:v>Różne rozliczenia</c:v>
                </c:pt>
                <c:pt idx="10">
                  <c:v>Oświata i wychowanie</c:v>
                </c:pt>
                <c:pt idx="11">
                  <c:v>Ochrona zdrowia</c:v>
                </c:pt>
                <c:pt idx="12">
                  <c:v>Pomoc społeczna</c:v>
                </c:pt>
                <c:pt idx="13">
                  <c:v>Pozostałe zadania w zakresie polityki społecznej</c:v>
                </c:pt>
                <c:pt idx="14">
                  <c:v>Edukacyjna opieka wychowawcza</c:v>
                </c:pt>
                <c:pt idx="15">
                  <c:v>Gospodarka komunalna i ochrona środowiska</c:v>
                </c:pt>
                <c:pt idx="16">
                  <c:v>Kultura i ochrona dziedzictwa narodowego</c:v>
                </c:pt>
                <c:pt idx="17">
                  <c:v>Kultura fizyczna i sport</c:v>
                </c:pt>
              </c:strCache>
            </c:strRef>
          </c:cat>
          <c:val>
            <c:numRef>
              <c:f>'Zał 1 dochody i wydatki ogolem'!$D$133:$D$150</c:f>
              <c:numCache>
                <c:formatCode>#,##0.00</c:formatCode>
                <c:ptCount val="18"/>
                <c:pt idx="0">
                  <c:v>2000</c:v>
                </c:pt>
                <c:pt idx="1">
                  <c:v>120020.43</c:v>
                </c:pt>
                <c:pt idx="2">
                  <c:v>2559834.63</c:v>
                </c:pt>
                <c:pt idx="3">
                  <c:v>65180.69</c:v>
                </c:pt>
                <c:pt idx="4">
                  <c:v>255982.1</c:v>
                </c:pt>
                <c:pt idx="5">
                  <c:v>3670507.13</c:v>
                </c:pt>
                <c:pt idx="6">
                  <c:v>0</c:v>
                </c:pt>
                <c:pt idx="7">
                  <c:v>2983843.57</c:v>
                </c:pt>
                <c:pt idx="8">
                  <c:v>722932.76</c:v>
                </c:pt>
                <c:pt idx="9">
                  <c:v>0</c:v>
                </c:pt>
                <c:pt idx="10">
                  <c:v>19335019.93</c:v>
                </c:pt>
                <c:pt idx="11">
                  <c:v>1806198.55</c:v>
                </c:pt>
                <c:pt idx="12">
                  <c:v>3708416.03</c:v>
                </c:pt>
                <c:pt idx="13">
                  <c:v>2637227.2000000002</c:v>
                </c:pt>
                <c:pt idx="14">
                  <c:v>3244260.04</c:v>
                </c:pt>
                <c:pt idx="15">
                  <c:v>0</c:v>
                </c:pt>
                <c:pt idx="16">
                  <c:v>144966</c:v>
                </c:pt>
                <c:pt idx="17">
                  <c:v>104330.55</c:v>
                </c:pt>
              </c:numCache>
            </c:numRef>
          </c:val>
        </c:ser>
        <c:shape val="cylinder"/>
        <c:axId val="46771200"/>
        <c:axId val="47850240"/>
        <c:axId val="0"/>
      </c:bar3DChart>
      <c:catAx>
        <c:axId val="46771200"/>
        <c:scaling>
          <c:orientation val="minMax"/>
        </c:scaling>
        <c:axPos val="b"/>
        <c:numFmt formatCode="General" sourceLinked="1"/>
        <c:tickLblPos val="nextTo"/>
        <c:txPr>
          <a:bodyPr rot="-2700000" vert="horz"/>
          <a:lstStyle/>
          <a:p>
            <a:pPr>
              <a:defRPr sz="1200" b="0" i="0" u="none" strike="noStrike" baseline="0">
                <a:solidFill>
                  <a:srgbClr val="000000"/>
                </a:solidFill>
                <a:latin typeface="Times New Roman"/>
                <a:ea typeface="Times New Roman"/>
                <a:cs typeface="Times New Roman"/>
              </a:defRPr>
            </a:pPr>
            <a:endParaRPr lang="pl-PL"/>
          </a:p>
        </c:txPr>
        <c:crossAx val="47850240"/>
        <c:crosses val="autoZero"/>
        <c:auto val="1"/>
        <c:lblAlgn val="ctr"/>
        <c:lblOffset val="100"/>
      </c:catAx>
      <c:valAx>
        <c:axId val="47850240"/>
        <c:scaling>
          <c:orientation val="minMax"/>
        </c:scaling>
        <c:axPos val="l"/>
        <c:majorGridlines/>
        <c:numFmt formatCode="#,##0.00" sourceLinked="1"/>
        <c:tickLblPos val="nextTo"/>
        <c:txPr>
          <a:bodyPr rot="0" vert="horz"/>
          <a:lstStyle/>
          <a:p>
            <a:pPr>
              <a:defRPr sz="1200" b="0" i="0" u="none" strike="noStrike" baseline="0">
                <a:solidFill>
                  <a:srgbClr val="000000"/>
                </a:solidFill>
                <a:latin typeface="Times New Roman"/>
                <a:ea typeface="Times New Roman"/>
                <a:cs typeface="Times New Roman"/>
              </a:defRPr>
            </a:pPr>
            <a:endParaRPr lang="pl-PL"/>
          </a:p>
        </c:txPr>
        <c:crossAx val="46771200"/>
        <c:crosses val="autoZero"/>
        <c:crossBetween val="between"/>
        <c:majorUnit val="1000000"/>
      </c:valAx>
      <c:spPr>
        <a:noFill/>
        <a:ln w="25400">
          <a:noFill/>
        </a:ln>
      </c:spPr>
    </c:plotArea>
    <c:plotVisOnly val="1"/>
    <c:dispBlanksAs val="gap"/>
  </c:chart>
  <c:txPr>
    <a:bodyPr/>
    <a:lstStyle/>
    <a:p>
      <a:pPr>
        <a:defRPr sz="1000" b="0" i="0" u="none" strike="noStrike" baseline="0">
          <a:solidFill>
            <a:srgbClr val="000000"/>
          </a:solidFill>
          <a:latin typeface="Calibri"/>
          <a:ea typeface="Calibri"/>
          <a:cs typeface="Calibri"/>
        </a:defRPr>
      </a:pPr>
      <a:endParaRPr lang="pl-PL"/>
    </a:p>
  </c:txPr>
  <c:printSettings>
    <c:headerFooter/>
    <c:pageMargins b="0.75000000000000133" l="0.70000000000000062" r="0.70000000000000062" t="0.75000000000000133" header="0.30000000000000032" footer="0.30000000000000032"/>
    <c:pageSetup paperSize="9" orientation="landscape" horizontalDpi="-4"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c:lang val="pl-PL"/>
  <c:chart>
    <c:title>
      <c:tx>
        <c:rich>
          <a:bodyPr/>
          <a:lstStyle/>
          <a:p>
            <a:pPr>
              <a:defRPr sz="1400" b="1" i="0" u="none" strike="noStrike" baseline="0">
                <a:solidFill>
                  <a:srgbClr val="000000"/>
                </a:solidFill>
                <a:latin typeface="Times New Roman"/>
                <a:ea typeface="Times New Roman"/>
                <a:cs typeface="Times New Roman"/>
              </a:defRPr>
            </a:pPr>
            <a:r>
              <a:rPr lang="pl-PL"/>
              <a:t>Planowane i wykonane dochody powiatu za I półrocze 2010 i 2011 roku</a:t>
            </a:r>
          </a:p>
        </c:rich>
      </c:tx>
      <c:layout>
        <c:manualLayout>
          <c:xMode val="edge"/>
          <c:yMode val="edge"/>
          <c:x val="0.23471221609109924"/>
          <c:y val="2.7863777089783388E-2"/>
        </c:manualLayout>
      </c:layout>
    </c:title>
    <c:view3D>
      <c:hPercent val="58"/>
      <c:depthPercent val="100"/>
      <c:rAngAx val="1"/>
    </c:view3D>
    <c:floor>
      <c:spPr>
        <a:solidFill>
          <a:srgbClr val="FF6600"/>
        </a:solidFill>
        <a:ln w="3175">
          <a:solidFill>
            <a:srgbClr val="0000FF"/>
          </a:solidFill>
          <a:prstDash val="solid"/>
        </a:ln>
      </c:spPr>
    </c:floor>
    <c:sideWall>
      <c:spPr>
        <a:gradFill rotWithShape="0">
          <a:gsLst>
            <a:gs pos="0">
              <a:srgbClr val="FFCC99"/>
            </a:gs>
            <a:gs pos="50000">
              <a:srgbClr val="FFCC99">
                <a:gamma/>
                <a:tint val="14118"/>
                <a:invGamma/>
              </a:srgbClr>
            </a:gs>
            <a:gs pos="100000">
              <a:srgbClr val="FFCC99"/>
            </a:gs>
          </a:gsLst>
          <a:lin ang="5400000" scaled="1"/>
        </a:gradFill>
        <a:ln w="12700">
          <a:solidFill>
            <a:srgbClr val="FFCC99"/>
          </a:solidFill>
          <a:prstDash val="solid"/>
        </a:ln>
      </c:spPr>
    </c:sideWall>
    <c:backWall>
      <c:spPr>
        <a:gradFill rotWithShape="0">
          <a:gsLst>
            <a:gs pos="0">
              <a:srgbClr val="FFCC99"/>
            </a:gs>
            <a:gs pos="50000">
              <a:srgbClr val="FFCC99">
                <a:gamma/>
                <a:tint val="14118"/>
                <a:invGamma/>
              </a:srgbClr>
            </a:gs>
            <a:gs pos="100000">
              <a:srgbClr val="FFCC99"/>
            </a:gs>
          </a:gsLst>
          <a:lin ang="5400000" scaled="1"/>
        </a:gradFill>
        <a:ln w="12700">
          <a:solidFill>
            <a:srgbClr val="FFCC99"/>
          </a:solidFill>
          <a:prstDash val="solid"/>
        </a:ln>
      </c:spPr>
    </c:backWall>
    <c:plotArea>
      <c:layout>
        <c:manualLayout>
          <c:layoutTarget val="inner"/>
          <c:xMode val="edge"/>
          <c:yMode val="edge"/>
          <c:x val="9.9753694581281083E-2"/>
          <c:y val="0.16071035954141069"/>
          <c:w val="0.88300492610837555"/>
          <c:h val="0.69879471924316794"/>
        </c:manualLayout>
      </c:layout>
      <c:bar3DChart>
        <c:barDir val="col"/>
        <c:grouping val="clustered"/>
        <c:ser>
          <c:idx val="0"/>
          <c:order val="0"/>
          <c:tx>
            <c:v>ddd</c:v>
          </c:tx>
          <c:spPr>
            <a:solidFill>
              <a:srgbClr val="333399"/>
            </a:solidFill>
            <a:ln w="12700">
              <a:solidFill>
                <a:srgbClr val="000000"/>
              </a:solidFill>
              <a:prstDash val="solid"/>
            </a:ln>
          </c:spPr>
          <c:dLbls>
            <c:dLbl>
              <c:idx val="0"/>
              <c:layout>
                <c:manualLayout>
                  <c:x val="1.4981335709593561E-2"/>
                  <c:y val="-4.1426472308580632E-2"/>
                </c:manualLayout>
              </c:layout>
              <c:showVal val="1"/>
            </c:dLbl>
            <c:dLbl>
              <c:idx val="1"/>
              <c:layout>
                <c:manualLayout>
                  <c:x val="1.7397263738113587E-2"/>
                  <c:y val="-4.5396820613860932E-2"/>
                </c:manualLayout>
              </c:layout>
              <c:showVal val="1"/>
            </c:dLbl>
            <c:dLbl>
              <c:idx val="2"/>
              <c:layout>
                <c:manualLayout>
                  <c:x val="1.3980883648957446E-2"/>
                  <c:y val="-5.4908023395122733E-2"/>
                </c:manualLayout>
              </c:layout>
              <c:showVal val="1"/>
            </c:dLbl>
            <c:dLbl>
              <c:idx val="3"/>
              <c:layout>
                <c:manualLayout>
                  <c:x val="1.7790929753828524E-2"/>
                  <c:y val="-3.6582850846007285E-2"/>
                </c:manualLayout>
              </c:layout>
              <c:showVal val="1"/>
            </c:dLbl>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pl-PL"/>
              </a:p>
            </c:txPr>
            <c:showVal val="1"/>
          </c:dLbls>
          <c:cat>
            <c:strRef>
              <c:f>'dochody porownanie'!$C$15:$C$18</c:f>
              <c:strCache>
                <c:ptCount val="4"/>
                <c:pt idx="0">
                  <c:v>Planowane dochody - 2010 rok</c:v>
                </c:pt>
                <c:pt idx="1">
                  <c:v>Planowane dochody - 2011 rok</c:v>
                </c:pt>
                <c:pt idx="2">
                  <c:v>Wykonane dochody - 2010 rok</c:v>
                </c:pt>
                <c:pt idx="3">
                  <c:v>Wykonane dochody - 2011 rok</c:v>
                </c:pt>
              </c:strCache>
            </c:strRef>
          </c:cat>
          <c:val>
            <c:numRef>
              <c:f>'dochody porownanie'!$D$15:$D$18</c:f>
              <c:numCache>
                <c:formatCode>#,##0.00</c:formatCode>
                <c:ptCount val="4"/>
                <c:pt idx="0">
                  <c:v>70747766</c:v>
                </c:pt>
                <c:pt idx="1">
                  <c:v>84337647</c:v>
                </c:pt>
                <c:pt idx="2">
                  <c:v>38579756.25</c:v>
                </c:pt>
                <c:pt idx="3">
                  <c:v>44755854.640000001</c:v>
                </c:pt>
              </c:numCache>
            </c:numRef>
          </c:val>
        </c:ser>
        <c:shape val="cylinder"/>
        <c:axId val="48256896"/>
        <c:axId val="48258432"/>
        <c:axId val="0"/>
      </c:bar3DChart>
      <c:catAx>
        <c:axId val="48256896"/>
        <c:scaling>
          <c:orientation val="minMax"/>
        </c:scaling>
        <c:axPos val="b"/>
        <c:numFmt formatCode="General" sourceLinked="1"/>
        <c:tickLblPos val="low"/>
        <c:spPr>
          <a:ln w="3175">
            <a:solidFill>
              <a:srgbClr val="000000"/>
            </a:solidFill>
            <a:prstDash val="solid"/>
          </a:ln>
        </c:spPr>
        <c:txPr>
          <a:bodyPr rot="0" vert="horz"/>
          <a:lstStyle/>
          <a:p>
            <a:pPr>
              <a:defRPr sz="1100" b="0" i="0" u="none" strike="noStrike" baseline="0">
                <a:solidFill>
                  <a:srgbClr val="000000"/>
                </a:solidFill>
                <a:latin typeface="Times New Roman"/>
                <a:ea typeface="Times New Roman"/>
                <a:cs typeface="Times New Roman"/>
              </a:defRPr>
            </a:pPr>
            <a:endParaRPr lang="pl-PL"/>
          </a:p>
        </c:txPr>
        <c:crossAx val="48258432"/>
        <c:crosses val="autoZero"/>
        <c:auto val="1"/>
        <c:lblAlgn val="ctr"/>
        <c:lblOffset val="100"/>
        <c:tickLblSkip val="1"/>
        <c:tickMarkSkip val="1"/>
      </c:catAx>
      <c:valAx>
        <c:axId val="48258432"/>
        <c:scaling>
          <c:orientation val="minMax"/>
          <c:min val="0"/>
        </c:scaling>
        <c:axPos val="l"/>
        <c:majorGridlines>
          <c:spPr>
            <a:ln w="3175">
              <a:solidFill>
                <a:srgbClr val="000000"/>
              </a:solidFill>
              <a:prstDash val="solid"/>
            </a:ln>
          </c:spPr>
        </c:majorGridlines>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Times New Roman"/>
                <a:ea typeface="Times New Roman"/>
                <a:cs typeface="Times New Roman"/>
              </a:defRPr>
            </a:pPr>
            <a:endParaRPr lang="pl-PL"/>
          </a:p>
        </c:txPr>
        <c:crossAx val="48256896"/>
        <c:crosses val="autoZero"/>
        <c:crossBetween val="between"/>
        <c:majorUnit val="5000000"/>
        <c:minorUnit val="600000"/>
      </c:valAx>
      <c:spPr>
        <a:noFill/>
        <a:ln w="25400">
          <a:noFill/>
        </a:ln>
      </c:spPr>
    </c:plotArea>
    <c:plotVisOnly val="1"/>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Times New Roman"/>
          <a:ea typeface="Times New Roman"/>
          <a:cs typeface="Times New Roman"/>
        </a:defRPr>
      </a:pPr>
      <a:endParaRPr lang="pl-PL"/>
    </a:p>
  </c:txPr>
  <c:printSettings>
    <c:headerFooter alignWithMargins="0"/>
    <c:pageMargins b="1" l="0.75000000000000133" r="0.75000000000000133" t="1" header="0.5" footer="0.5"/>
    <c:pageSetup paperSize="9" orientation="landscape" horizontalDpi="300"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c:lang val="pl-PL"/>
  <c:chart>
    <c:title>
      <c:tx>
        <c:rich>
          <a:bodyPr/>
          <a:lstStyle/>
          <a:p>
            <a:pPr>
              <a:defRPr sz="1400" b="1" i="0" u="none" strike="noStrike" baseline="0">
                <a:solidFill>
                  <a:srgbClr val="000000"/>
                </a:solidFill>
                <a:latin typeface="Times New Roman"/>
                <a:ea typeface="Times New Roman"/>
                <a:cs typeface="Times New Roman"/>
              </a:defRPr>
            </a:pPr>
            <a:r>
              <a:rPr lang="pl-PL"/>
              <a:t>Planowane i wykonane wydatki powiatu za I półrocze 2010 i 2011 roku</a:t>
            </a:r>
          </a:p>
        </c:rich>
      </c:tx>
      <c:layout>
        <c:manualLayout>
          <c:xMode val="edge"/>
          <c:yMode val="edge"/>
          <c:x val="0.23471221609109932"/>
          <c:y val="2.7863777089783413E-2"/>
        </c:manualLayout>
      </c:layout>
    </c:title>
    <c:view3D>
      <c:hPercent val="58"/>
      <c:depthPercent val="100"/>
      <c:rAngAx val="1"/>
    </c:view3D>
    <c:floor>
      <c:spPr>
        <a:solidFill>
          <a:srgbClr val="FF6600"/>
        </a:solidFill>
        <a:ln w="3175">
          <a:solidFill>
            <a:srgbClr val="0000FF"/>
          </a:solidFill>
          <a:prstDash val="solid"/>
        </a:ln>
      </c:spPr>
    </c:floor>
    <c:sideWall>
      <c:spPr>
        <a:gradFill rotWithShape="0">
          <a:gsLst>
            <a:gs pos="0">
              <a:srgbClr val="FFCC99"/>
            </a:gs>
            <a:gs pos="50000">
              <a:srgbClr val="FFCC99">
                <a:gamma/>
                <a:tint val="14118"/>
                <a:invGamma/>
              </a:srgbClr>
            </a:gs>
            <a:gs pos="100000">
              <a:srgbClr val="FFCC99"/>
            </a:gs>
          </a:gsLst>
          <a:lin ang="5400000" scaled="1"/>
        </a:gradFill>
        <a:ln w="12700">
          <a:solidFill>
            <a:srgbClr val="FFCC99"/>
          </a:solidFill>
          <a:prstDash val="solid"/>
        </a:ln>
      </c:spPr>
    </c:sideWall>
    <c:backWall>
      <c:spPr>
        <a:gradFill rotWithShape="0">
          <a:gsLst>
            <a:gs pos="0">
              <a:srgbClr val="FFCC99"/>
            </a:gs>
            <a:gs pos="50000">
              <a:srgbClr val="FFCC99">
                <a:gamma/>
                <a:tint val="14118"/>
                <a:invGamma/>
              </a:srgbClr>
            </a:gs>
            <a:gs pos="100000">
              <a:srgbClr val="FFCC99"/>
            </a:gs>
          </a:gsLst>
          <a:lin ang="5400000" scaled="1"/>
        </a:gradFill>
        <a:ln w="12700">
          <a:solidFill>
            <a:srgbClr val="FFCC99"/>
          </a:solidFill>
          <a:prstDash val="solid"/>
        </a:ln>
      </c:spPr>
    </c:backWall>
    <c:plotArea>
      <c:layout>
        <c:manualLayout>
          <c:layoutTarget val="inner"/>
          <c:xMode val="edge"/>
          <c:yMode val="edge"/>
          <c:x val="9.9753694581281152E-2"/>
          <c:y val="0.1607103595414108"/>
          <c:w val="0.88300492610837578"/>
          <c:h val="0.69879471924316816"/>
        </c:manualLayout>
      </c:layout>
      <c:bar3DChart>
        <c:barDir val="col"/>
        <c:grouping val="clustered"/>
        <c:ser>
          <c:idx val="0"/>
          <c:order val="0"/>
          <c:spPr>
            <a:solidFill>
              <a:srgbClr val="333399"/>
            </a:solidFill>
            <a:ln w="12700">
              <a:solidFill>
                <a:srgbClr val="000000"/>
              </a:solidFill>
              <a:prstDash val="solid"/>
            </a:ln>
          </c:spPr>
          <c:dLbls>
            <c:dLbl>
              <c:idx val="0"/>
              <c:layout>
                <c:manualLayout>
                  <c:x val="1.4981335709593561E-2"/>
                  <c:y val="-4.1426472308580632E-2"/>
                </c:manualLayout>
              </c:layout>
              <c:showVal val="1"/>
            </c:dLbl>
            <c:dLbl>
              <c:idx val="1"/>
              <c:layout>
                <c:manualLayout>
                  <c:x val="1.7397263738113587E-2"/>
                  <c:y val="-4.5396820613860932E-2"/>
                </c:manualLayout>
              </c:layout>
              <c:showVal val="1"/>
            </c:dLbl>
            <c:dLbl>
              <c:idx val="2"/>
              <c:layout>
                <c:manualLayout>
                  <c:x val="1.398088364895746E-2"/>
                  <c:y val="-5.4908023395122733E-2"/>
                </c:manualLayout>
              </c:layout>
              <c:showVal val="1"/>
            </c:dLbl>
            <c:dLbl>
              <c:idx val="3"/>
              <c:layout>
                <c:manualLayout>
                  <c:x val="1.7790929753828524E-2"/>
                  <c:y val="-3.6582850846007285E-2"/>
                </c:manualLayout>
              </c:layout>
              <c:showVal val="1"/>
            </c:dLbl>
            <c:spPr>
              <a:noFill/>
              <a:ln w="25400">
                <a:noFill/>
              </a:ln>
            </c:spPr>
            <c:txPr>
              <a:bodyPr/>
              <a:lstStyle/>
              <a:p>
                <a:pPr>
                  <a:defRPr sz="1200" b="0" i="0" u="none" strike="noStrike" baseline="0">
                    <a:solidFill>
                      <a:srgbClr val="000000"/>
                    </a:solidFill>
                    <a:latin typeface="Times New Roman"/>
                    <a:ea typeface="Times New Roman"/>
                    <a:cs typeface="Times New Roman"/>
                  </a:defRPr>
                </a:pPr>
                <a:endParaRPr lang="pl-PL"/>
              </a:p>
            </c:txPr>
            <c:showVal val="1"/>
          </c:dLbls>
          <c:cat>
            <c:strRef>
              <c:f>'wydatki porownanie '!$C$15:$C$18</c:f>
              <c:strCache>
                <c:ptCount val="4"/>
                <c:pt idx="0">
                  <c:v>Planowane wydatki - 2010 rok</c:v>
                </c:pt>
                <c:pt idx="1">
                  <c:v>Planowane wydatki - 2011 rok</c:v>
                </c:pt>
                <c:pt idx="2">
                  <c:v>Wykonane wydatki - 2010 rok</c:v>
                </c:pt>
                <c:pt idx="3">
                  <c:v>Wykonane wydatki - 2011 rok</c:v>
                </c:pt>
              </c:strCache>
            </c:strRef>
          </c:cat>
          <c:val>
            <c:numRef>
              <c:f>'wydatki porownanie '!$D$15:$D$18</c:f>
              <c:numCache>
                <c:formatCode>#,##0.00</c:formatCode>
                <c:ptCount val="4"/>
                <c:pt idx="0">
                  <c:v>92015816</c:v>
                </c:pt>
                <c:pt idx="1">
                  <c:v>87672779</c:v>
                </c:pt>
                <c:pt idx="2">
                  <c:v>33785694.07</c:v>
                </c:pt>
                <c:pt idx="3">
                  <c:v>41360719.609999999</c:v>
                </c:pt>
              </c:numCache>
            </c:numRef>
          </c:val>
        </c:ser>
        <c:shape val="cylinder"/>
        <c:axId val="66179072"/>
        <c:axId val="66180608"/>
        <c:axId val="0"/>
      </c:bar3DChart>
      <c:catAx>
        <c:axId val="66179072"/>
        <c:scaling>
          <c:orientation val="minMax"/>
        </c:scaling>
        <c:axPos val="b"/>
        <c:numFmt formatCode="General" sourceLinked="1"/>
        <c:tickLblPos val="low"/>
        <c:spPr>
          <a:ln w="3175">
            <a:solidFill>
              <a:srgbClr val="000000"/>
            </a:solidFill>
            <a:prstDash val="solid"/>
          </a:ln>
        </c:spPr>
        <c:txPr>
          <a:bodyPr rot="0" vert="horz"/>
          <a:lstStyle/>
          <a:p>
            <a:pPr>
              <a:defRPr sz="1100" b="0" i="0" u="none" strike="noStrike" baseline="0">
                <a:solidFill>
                  <a:srgbClr val="000000"/>
                </a:solidFill>
                <a:latin typeface="Times New Roman"/>
                <a:ea typeface="Times New Roman"/>
                <a:cs typeface="Times New Roman"/>
              </a:defRPr>
            </a:pPr>
            <a:endParaRPr lang="pl-PL"/>
          </a:p>
        </c:txPr>
        <c:crossAx val="66180608"/>
        <c:crosses val="autoZero"/>
        <c:auto val="1"/>
        <c:lblAlgn val="ctr"/>
        <c:lblOffset val="100"/>
        <c:tickLblSkip val="1"/>
        <c:tickMarkSkip val="1"/>
      </c:catAx>
      <c:valAx>
        <c:axId val="66180608"/>
        <c:scaling>
          <c:orientation val="minMax"/>
          <c:min val="0"/>
        </c:scaling>
        <c:axPos val="l"/>
        <c:majorGridlines>
          <c:spPr>
            <a:ln w="3175">
              <a:solidFill>
                <a:srgbClr val="000000"/>
              </a:solidFill>
              <a:prstDash val="solid"/>
            </a:ln>
          </c:spPr>
        </c:majorGridlines>
        <c:numFmt formatCode="#,##0.00" sourceLinked="1"/>
        <c:tickLblPos val="nextTo"/>
        <c:spPr>
          <a:ln w="3175">
            <a:solidFill>
              <a:srgbClr val="000000"/>
            </a:solidFill>
            <a:prstDash val="solid"/>
          </a:ln>
        </c:spPr>
        <c:txPr>
          <a:bodyPr rot="0" vert="horz"/>
          <a:lstStyle/>
          <a:p>
            <a:pPr>
              <a:defRPr sz="1100" b="0" i="0" u="none" strike="noStrike" baseline="0">
                <a:solidFill>
                  <a:srgbClr val="000000"/>
                </a:solidFill>
                <a:latin typeface="Times New Roman"/>
                <a:ea typeface="Times New Roman"/>
                <a:cs typeface="Times New Roman"/>
              </a:defRPr>
            </a:pPr>
            <a:endParaRPr lang="pl-PL"/>
          </a:p>
        </c:txPr>
        <c:crossAx val="66179072"/>
        <c:crosses val="autoZero"/>
        <c:crossBetween val="between"/>
        <c:majorUnit val="5000000"/>
        <c:minorUnit val="600000"/>
      </c:valAx>
      <c:spPr>
        <a:noFill/>
        <a:ln w="25400">
          <a:noFill/>
        </a:ln>
      </c:spPr>
    </c:plotArea>
    <c:plotVisOnly val="1"/>
    <c:dispBlanksAs val="gap"/>
  </c:chart>
  <c:spPr>
    <a:solidFill>
      <a:srgbClr val="FFFFFF"/>
    </a:solidFill>
    <a:ln w="3175">
      <a:solidFill>
        <a:srgbClr val="000000"/>
      </a:solidFill>
      <a:prstDash val="solid"/>
    </a:ln>
  </c:spPr>
  <c:txPr>
    <a:bodyPr/>
    <a:lstStyle/>
    <a:p>
      <a:pPr>
        <a:defRPr sz="1100" b="0" i="0" u="none" strike="noStrike" baseline="0">
          <a:solidFill>
            <a:srgbClr val="000000"/>
          </a:solidFill>
          <a:latin typeface="Times New Roman"/>
          <a:ea typeface="Times New Roman"/>
          <a:cs typeface="Times New Roman"/>
        </a:defRPr>
      </a:pPr>
      <a:endParaRPr lang="pl-PL"/>
    </a:p>
  </c:txPr>
  <c:printSettings>
    <c:headerFooter alignWithMargins="0"/>
    <c:pageMargins b="1" l="0.75000000000000155" r="0.75000000000000155" t="1" header="0.5" footer="0.5"/>
    <c:pageSetup paperSize="9" orientation="landscape" horizontalDpi="300"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c:lang val="pl-PL"/>
  <c:chart>
    <c:title>
      <c:tx>
        <c:rich>
          <a:bodyPr/>
          <a:lstStyle/>
          <a:p>
            <a:pPr>
              <a:defRPr sz="1400" b="1" i="0" u="none" strike="noStrike" baseline="0">
                <a:solidFill>
                  <a:srgbClr val="000000"/>
                </a:solidFill>
                <a:latin typeface="Times New Roman"/>
                <a:ea typeface="Times New Roman"/>
                <a:cs typeface="Times New Roman"/>
              </a:defRPr>
            </a:pPr>
            <a:r>
              <a:rPr lang="pl-PL"/>
              <a:t>Struktura dochodów według źródeł za I półrocze 2011 roku</a:t>
            </a:r>
          </a:p>
        </c:rich>
      </c:tx>
      <c:layout>
        <c:manualLayout>
          <c:xMode val="edge"/>
          <c:yMode val="edge"/>
          <c:x val="0.23906083244397033"/>
          <c:y val="2.77324632952692E-2"/>
        </c:manualLayout>
      </c:layout>
    </c:title>
    <c:view3D>
      <c:rotX val="30"/>
      <c:perspective val="30"/>
    </c:view3D>
    <c:plotArea>
      <c:layout/>
      <c:pie3DChart>
        <c:varyColors val="1"/>
        <c:ser>
          <c:idx val="0"/>
          <c:order val="0"/>
          <c:tx>
            <c:v>ddddd</c:v>
          </c:tx>
          <c:explosion val="26"/>
          <c:dPt>
            <c:idx val="0"/>
            <c:spPr>
              <a:solidFill>
                <a:srgbClr val="00B050"/>
              </a:solidFill>
            </c:spPr>
          </c:dPt>
          <c:dPt>
            <c:idx val="2"/>
            <c:spPr>
              <a:solidFill>
                <a:srgbClr val="002060"/>
              </a:solidFill>
            </c:spPr>
          </c:dPt>
          <c:dPt>
            <c:idx val="3"/>
            <c:spPr>
              <a:solidFill>
                <a:srgbClr val="FFFF00"/>
              </a:solidFill>
            </c:spPr>
          </c:dPt>
          <c:dPt>
            <c:idx val="4"/>
            <c:spPr>
              <a:solidFill>
                <a:srgbClr val="FF0000"/>
              </a:solidFill>
            </c:spPr>
          </c:dPt>
          <c:cat>
            <c:strRef>
              <c:f>'Zał 4 dochody wg grup'!$C$67:$C$71</c:f>
              <c:strCache>
                <c:ptCount val="5"/>
                <c:pt idx="0">
                  <c:v>DOCHODY WŁASNE </c:v>
                </c:pt>
                <c:pt idx="1">
                  <c:v>DOTACJE - ZADANIA ZLECONE</c:v>
                </c:pt>
                <c:pt idx="2">
                  <c:v>DOTACJE - ZADANIA WŁASNE</c:v>
                </c:pt>
                <c:pt idx="3">
                  <c:v>DOTACJE - WEDŁUG POROZUMIEŃ J.S.T.</c:v>
                </c:pt>
                <c:pt idx="4">
                  <c:v>SUBWENCJE OGÓLNE</c:v>
                </c:pt>
              </c:strCache>
            </c:strRef>
          </c:cat>
          <c:val>
            <c:numRef>
              <c:f>'Zał 4 dochody wg grup'!$D$67:$D$71</c:f>
              <c:numCache>
                <c:formatCode>#,##0.00_ ;[Red]\-#,##0.00\ </c:formatCode>
                <c:ptCount val="5"/>
                <c:pt idx="0">
                  <c:v>10625816.15</c:v>
                </c:pt>
                <c:pt idx="1">
                  <c:v>5724414</c:v>
                </c:pt>
                <c:pt idx="2">
                  <c:v>883681.07</c:v>
                </c:pt>
                <c:pt idx="3">
                  <c:v>190913.42</c:v>
                </c:pt>
                <c:pt idx="4">
                  <c:v>27331030</c:v>
                </c:pt>
              </c:numCache>
            </c:numRef>
          </c:val>
        </c:ser>
      </c:pie3DChart>
      <c:spPr>
        <a:noFill/>
        <a:ln w="25400">
          <a:noFill/>
        </a:ln>
      </c:spPr>
    </c:plotArea>
    <c:legend>
      <c:legendPos val="b"/>
      <c:layout>
        <c:manualLayout>
          <c:xMode val="edge"/>
          <c:yMode val="edge"/>
          <c:x val="9.9666607842643057E-2"/>
          <c:y val="0.82019396025741476"/>
          <c:w val="0.86043199242570723"/>
          <c:h val="0.16675546878010572"/>
        </c:manualLayout>
      </c:layout>
      <c:txPr>
        <a:bodyPr/>
        <a:lstStyle/>
        <a:p>
          <a:pPr>
            <a:defRPr sz="1100" b="0" i="0" u="none" strike="noStrike" baseline="0">
              <a:solidFill>
                <a:srgbClr val="000000"/>
              </a:solidFill>
              <a:latin typeface="Times New Roman"/>
              <a:ea typeface="Times New Roman"/>
              <a:cs typeface="Times New Roman"/>
            </a:defRPr>
          </a:pPr>
          <a:endParaRPr lang="pl-PL"/>
        </a:p>
      </c:txPr>
    </c:legend>
    <c:plotVisOnly val="1"/>
    <c:dispBlanksAs val="zero"/>
  </c:chart>
  <c:spPr>
    <a:ln w="15875"/>
  </c:spPr>
  <c:txPr>
    <a:bodyPr/>
    <a:lstStyle/>
    <a:p>
      <a:pPr>
        <a:defRPr sz="1000" b="0" i="0" u="none" strike="noStrike" baseline="0">
          <a:solidFill>
            <a:srgbClr val="000000"/>
          </a:solidFill>
          <a:latin typeface="Calibri"/>
          <a:ea typeface="Calibri"/>
          <a:cs typeface="Calibri"/>
        </a:defRPr>
      </a:pPr>
      <a:endParaRPr lang="pl-PL"/>
    </a:p>
  </c:txPr>
  <c:printSettings>
    <c:headerFooter/>
    <c:pageMargins b="0.75000000000000111" l="0.70000000000000062" r="0.70000000000000062" t="0.75000000000000111"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3.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_rels/drawing4.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1</xdr:col>
      <xdr:colOff>66675</xdr:colOff>
      <xdr:row>4</xdr:row>
      <xdr:rowOff>66675</xdr:rowOff>
    </xdr:from>
    <xdr:to>
      <xdr:col>2</xdr:col>
      <xdr:colOff>657225</xdr:colOff>
      <xdr:row>9</xdr:row>
      <xdr:rowOff>152400</xdr:rowOff>
    </xdr:to>
    <xdr:pic>
      <xdr:nvPicPr>
        <xdr:cNvPr id="2" name="Picture 1"/>
        <xdr:cNvPicPr>
          <a:picLocks noChangeAspect="1" noChangeArrowheads="1"/>
        </xdr:cNvPicPr>
      </xdr:nvPicPr>
      <xdr:blipFill>
        <a:blip xmlns:r="http://schemas.openxmlformats.org/officeDocument/2006/relationships" r:embed="rId1"/>
        <a:srcRect/>
        <a:stretch>
          <a:fillRect/>
        </a:stretch>
      </xdr:blipFill>
      <xdr:spPr bwMode="auto">
        <a:xfrm>
          <a:off x="600075" y="866775"/>
          <a:ext cx="1104900" cy="1314450"/>
        </a:xfrm>
        <a:prstGeom prst="rect">
          <a:avLst/>
        </a:prstGeom>
        <a:noFill/>
        <a:ln w="9525">
          <a:noFill/>
          <a:miter lim="800000"/>
          <a:headEnd/>
          <a:tailEnd/>
        </a:ln>
      </xdr:spPr>
    </xdr:pic>
    <xdr:clientData/>
  </xdr:twoCellAnchor>
  <xdr:twoCellAnchor>
    <xdr:from>
      <xdr:col>2</xdr:col>
      <xdr:colOff>76200</xdr:colOff>
      <xdr:row>79</xdr:row>
      <xdr:rowOff>19050</xdr:rowOff>
    </xdr:from>
    <xdr:to>
      <xdr:col>9</xdr:col>
      <xdr:colOff>1190625</xdr:colOff>
      <xdr:row>116</xdr:row>
      <xdr:rowOff>171450</xdr:rowOff>
    </xdr:to>
    <xdr:graphicFrame macro="">
      <xdr:nvGraphicFramePr>
        <xdr:cNvPr id="3" name="Wykres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1076325</xdr:colOff>
      <xdr:row>156</xdr:row>
      <xdr:rowOff>142875</xdr:rowOff>
    </xdr:from>
    <xdr:to>
      <xdr:col>9</xdr:col>
      <xdr:colOff>666750</xdr:colOff>
      <xdr:row>192</xdr:row>
      <xdr:rowOff>114300</xdr:rowOff>
    </xdr:to>
    <xdr:graphicFrame macro="">
      <xdr:nvGraphicFramePr>
        <xdr:cNvPr id="4" name="Wykres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66675</xdr:colOff>
      <xdr:row>4</xdr:row>
      <xdr:rowOff>66675</xdr:rowOff>
    </xdr:from>
    <xdr:to>
      <xdr:col>2</xdr:col>
      <xdr:colOff>657225</xdr:colOff>
      <xdr:row>9</xdr:row>
      <xdr:rowOff>114300</xdr:rowOff>
    </xdr:to>
    <xdr:pic>
      <xdr:nvPicPr>
        <xdr:cNvPr id="5" name="Picture 1"/>
        <xdr:cNvPicPr>
          <a:picLocks noChangeAspect="1" noChangeArrowheads="1"/>
        </xdr:cNvPicPr>
      </xdr:nvPicPr>
      <xdr:blipFill>
        <a:blip xmlns:r="http://schemas.openxmlformats.org/officeDocument/2006/relationships" r:embed="rId1"/>
        <a:srcRect/>
        <a:stretch>
          <a:fillRect/>
        </a:stretch>
      </xdr:blipFill>
      <xdr:spPr bwMode="auto">
        <a:xfrm>
          <a:off x="600075" y="866775"/>
          <a:ext cx="1104900" cy="1276350"/>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120317</xdr:colOff>
      <xdr:row>19</xdr:row>
      <xdr:rowOff>140368</xdr:rowOff>
    </xdr:from>
    <xdr:to>
      <xdr:col>12</xdr:col>
      <xdr:colOff>523876</xdr:colOff>
      <xdr:row>52</xdr:row>
      <xdr:rowOff>142875</xdr:rowOff>
    </xdr:to>
    <xdr:graphicFrame macro="">
      <xdr:nvGraphicFramePr>
        <xdr:cNvPr id="2"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120317</xdr:colOff>
      <xdr:row>19</xdr:row>
      <xdr:rowOff>140368</xdr:rowOff>
    </xdr:from>
    <xdr:to>
      <xdr:col>12</xdr:col>
      <xdr:colOff>523876</xdr:colOff>
      <xdr:row>52</xdr:row>
      <xdr:rowOff>142875</xdr:rowOff>
    </xdr:to>
    <xdr:graphicFrame macro="">
      <xdr:nvGraphicFramePr>
        <xdr:cNvPr id="2" name="Chart 6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161925</xdr:colOff>
      <xdr:row>31</xdr:row>
      <xdr:rowOff>19050</xdr:rowOff>
    </xdr:from>
    <xdr:to>
      <xdr:col>7</xdr:col>
      <xdr:colOff>809625</xdr:colOff>
      <xdr:row>60</xdr:row>
      <xdr:rowOff>57150</xdr:rowOff>
    </xdr:to>
    <xdr:graphicFrame macro="">
      <xdr:nvGraphicFramePr>
        <xdr:cNvPr id="2" name="Wykres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Tabela1" displayName="Tabela1" ref="C61:C77" totalsRowShown="0" headerRowDxfId="5" dataDxfId="3" headerRowBorderDxfId="4" tableBorderDxfId="2" totalsRowBorderDxfId="1" headerRowCellStyle="Normalny" dataCellStyle="Normalny">
  <autoFilter ref="C61:C77"/>
  <tableColumns count="1">
    <tableColumn id="1" name="Rolnictwo i łowiectwo" dataDxfId="0" dataCellStyle="Normalny 2"/>
  </tableColumns>
  <tableStyleInfo name="TableStyleMedium9" showFirstColumn="0" showLastColumn="0" showRowStripes="1" showColumnStripes="0"/>
</table>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dimension ref="B3:P264"/>
  <sheetViews>
    <sheetView view="pageBreakPreview" topLeftCell="A10" zoomScale="60" zoomScaleNormal="90" workbookViewId="0">
      <selection activeCell="C17" sqref="C17"/>
    </sheetView>
  </sheetViews>
  <sheetFormatPr defaultRowHeight="15.75"/>
  <cols>
    <col min="1" max="1" width="9.140625" style="1"/>
    <col min="2" max="2" width="7.7109375" style="1" customWidth="1"/>
    <col min="3" max="3" width="73.42578125" style="1" customWidth="1"/>
    <col min="4" max="4" width="19.42578125" style="1" customWidth="1"/>
    <col min="5" max="5" width="19.140625" style="1" customWidth="1"/>
    <col min="6" max="6" width="19.42578125" style="1" customWidth="1"/>
    <col min="7" max="7" width="17.7109375" style="1" customWidth="1"/>
    <col min="8" max="8" width="18" style="1" customWidth="1"/>
    <col min="9" max="9" width="19.140625" style="1" customWidth="1"/>
    <col min="10" max="10" width="20" style="1" customWidth="1"/>
    <col min="11" max="11" width="17.28515625" style="1" bestFit="1" customWidth="1"/>
    <col min="12" max="257" width="9.140625" style="1"/>
    <col min="258" max="258" width="7.7109375" style="1" customWidth="1"/>
    <col min="259" max="259" width="73.42578125" style="1" customWidth="1"/>
    <col min="260" max="260" width="19.42578125" style="1" customWidth="1"/>
    <col min="261" max="261" width="19.140625" style="1" customWidth="1"/>
    <col min="262" max="262" width="19.42578125" style="1" customWidth="1"/>
    <col min="263" max="263" width="17.7109375" style="1" customWidth="1"/>
    <col min="264" max="264" width="18" style="1" customWidth="1"/>
    <col min="265" max="265" width="19.140625" style="1" customWidth="1"/>
    <col min="266" max="266" width="20" style="1" customWidth="1"/>
    <col min="267" max="267" width="17.28515625" style="1" bestFit="1" customWidth="1"/>
    <col min="268" max="513" width="9.140625" style="1"/>
    <col min="514" max="514" width="7.7109375" style="1" customWidth="1"/>
    <col min="515" max="515" width="73.42578125" style="1" customWidth="1"/>
    <col min="516" max="516" width="19.42578125" style="1" customWidth="1"/>
    <col min="517" max="517" width="19.140625" style="1" customWidth="1"/>
    <col min="518" max="518" width="19.42578125" style="1" customWidth="1"/>
    <col min="519" max="519" width="17.7109375" style="1" customWidth="1"/>
    <col min="520" max="520" width="18" style="1" customWidth="1"/>
    <col min="521" max="521" width="19.140625" style="1" customWidth="1"/>
    <col min="522" max="522" width="20" style="1" customWidth="1"/>
    <col min="523" max="523" width="17.28515625" style="1" bestFit="1" customWidth="1"/>
    <col min="524" max="769" width="9.140625" style="1"/>
    <col min="770" max="770" width="7.7109375" style="1" customWidth="1"/>
    <col min="771" max="771" width="73.42578125" style="1" customWidth="1"/>
    <col min="772" max="772" width="19.42578125" style="1" customWidth="1"/>
    <col min="773" max="773" width="19.140625" style="1" customWidth="1"/>
    <col min="774" max="774" width="19.42578125" style="1" customWidth="1"/>
    <col min="775" max="775" width="17.7109375" style="1" customWidth="1"/>
    <col min="776" max="776" width="18" style="1" customWidth="1"/>
    <col min="777" max="777" width="19.140625" style="1" customWidth="1"/>
    <col min="778" max="778" width="20" style="1" customWidth="1"/>
    <col min="779" max="779" width="17.28515625" style="1" bestFit="1" customWidth="1"/>
    <col min="780" max="1025" width="9.140625" style="1"/>
    <col min="1026" max="1026" width="7.7109375" style="1" customWidth="1"/>
    <col min="1027" max="1027" width="73.42578125" style="1" customWidth="1"/>
    <col min="1028" max="1028" width="19.42578125" style="1" customWidth="1"/>
    <col min="1029" max="1029" width="19.140625" style="1" customWidth="1"/>
    <col min="1030" max="1030" width="19.42578125" style="1" customWidth="1"/>
    <col min="1031" max="1031" width="17.7109375" style="1" customWidth="1"/>
    <col min="1032" max="1032" width="18" style="1" customWidth="1"/>
    <col min="1033" max="1033" width="19.140625" style="1" customWidth="1"/>
    <col min="1034" max="1034" width="20" style="1" customWidth="1"/>
    <col min="1035" max="1035" width="17.28515625" style="1" bestFit="1" customWidth="1"/>
    <col min="1036" max="1281" width="9.140625" style="1"/>
    <col min="1282" max="1282" width="7.7109375" style="1" customWidth="1"/>
    <col min="1283" max="1283" width="73.42578125" style="1" customWidth="1"/>
    <col min="1284" max="1284" width="19.42578125" style="1" customWidth="1"/>
    <col min="1285" max="1285" width="19.140625" style="1" customWidth="1"/>
    <col min="1286" max="1286" width="19.42578125" style="1" customWidth="1"/>
    <col min="1287" max="1287" width="17.7109375" style="1" customWidth="1"/>
    <col min="1288" max="1288" width="18" style="1" customWidth="1"/>
    <col min="1289" max="1289" width="19.140625" style="1" customWidth="1"/>
    <col min="1290" max="1290" width="20" style="1" customWidth="1"/>
    <col min="1291" max="1291" width="17.28515625" style="1" bestFit="1" customWidth="1"/>
    <col min="1292" max="1537" width="9.140625" style="1"/>
    <col min="1538" max="1538" width="7.7109375" style="1" customWidth="1"/>
    <col min="1539" max="1539" width="73.42578125" style="1" customWidth="1"/>
    <col min="1540" max="1540" width="19.42578125" style="1" customWidth="1"/>
    <col min="1541" max="1541" width="19.140625" style="1" customWidth="1"/>
    <col min="1542" max="1542" width="19.42578125" style="1" customWidth="1"/>
    <col min="1543" max="1543" width="17.7109375" style="1" customWidth="1"/>
    <col min="1544" max="1544" width="18" style="1" customWidth="1"/>
    <col min="1545" max="1545" width="19.140625" style="1" customWidth="1"/>
    <col min="1546" max="1546" width="20" style="1" customWidth="1"/>
    <col min="1547" max="1547" width="17.28515625" style="1" bestFit="1" customWidth="1"/>
    <col min="1548" max="1793" width="9.140625" style="1"/>
    <col min="1794" max="1794" width="7.7109375" style="1" customWidth="1"/>
    <col min="1795" max="1795" width="73.42578125" style="1" customWidth="1"/>
    <col min="1796" max="1796" width="19.42578125" style="1" customWidth="1"/>
    <col min="1797" max="1797" width="19.140625" style="1" customWidth="1"/>
    <col min="1798" max="1798" width="19.42578125" style="1" customWidth="1"/>
    <col min="1799" max="1799" width="17.7109375" style="1" customWidth="1"/>
    <col min="1800" max="1800" width="18" style="1" customWidth="1"/>
    <col min="1801" max="1801" width="19.140625" style="1" customWidth="1"/>
    <col min="1802" max="1802" width="20" style="1" customWidth="1"/>
    <col min="1803" max="1803" width="17.28515625" style="1" bestFit="1" customWidth="1"/>
    <col min="1804" max="2049" width="9.140625" style="1"/>
    <col min="2050" max="2050" width="7.7109375" style="1" customWidth="1"/>
    <col min="2051" max="2051" width="73.42578125" style="1" customWidth="1"/>
    <col min="2052" max="2052" width="19.42578125" style="1" customWidth="1"/>
    <col min="2053" max="2053" width="19.140625" style="1" customWidth="1"/>
    <col min="2054" max="2054" width="19.42578125" style="1" customWidth="1"/>
    <col min="2055" max="2055" width="17.7109375" style="1" customWidth="1"/>
    <col min="2056" max="2056" width="18" style="1" customWidth="1"/>
    <col min="2057" max="2057" width="19.140625" style="1" customWidth="1"/>
    <col min="2058" max="2058" width="20" style="1" customWidth="1"/>
    <col min="2059" max="2059" width="17.28515625" style="1" bestFit="1" customWidth="1"/>
    <col min="2060" max="2305" width="9.140625" style="1"/>
    <col min="2306" max="2306" width="7.7109375" style="1" customWidth="1"/>
    <col min="2307" max="2307" width="73.42578125" style="1" customWidth="1"/>
    <col min="2308" max="2308" width="19.42578125" style="1" customWidth="1"/>
    <col min="2309" max="2309" width="19.140625" style="1" customWidth="1"/>
    <col min="2310" max="2310" width="19.42578125" style="1" customWidth="1"/>
    <col min="2311" max="2311" width="17.7109375" style="1" customWidth="1"/>
    <col min="2312" max="2312" width="18" style="1" customWidth="1"/>
    <col min="2313" max="2313" width="19.140625" style="1" customWidth="1"/>
    <col min="2314" max="2314" width="20" style="1" customWidth="1"/>
    <col min="2315" max="2315" width="17.28515625" style="1" bestFit="1" customWidth="1"/>
    <col min="2316" max="2561" width="9.140625" style="1"/>
    <col min="2562" max="2562" width="7.7109375" style="1" customWidth="1"/>
    <col min="2563" max="2563" width="73.42578125" style="1" customWidth="1"/>
    <col min="2564" max="2564" width="19.42578125" style="1" customWidth="1"/>
    <col min="2565" max="2565" width="19.140625" style="1" customWidth="1"/>
    <col min="2566" max="2566" width="19.42578125" style="1" customWidth="1"/>
    <col min="2567" max="2567" width="17.7109375" style="1" customWidth="1"/>
    <col min="2568" max="2568" width="18" style="1" customWidth="1"/>
    <col min="2569" max="2569" width="19.140625" style="1" customWidth="1"/>
    <col min="2570" max="2570" width="20" style="1" customWidth="1"/>
    <col min="2571" max="2571" width="17.28515625" style="1" bestFit="1" customWidth="1"/>
    <col min="2572" max="2817" width="9.140625" style="1"/>
    <col min="2818" max="2818" width="7.7109375" style="1" customWidth="1"/>
    <col min="2819" max="2819" width="73.42578125" style="1" customWidth="1"/>
    <col min="2820" max="2820" width="19.42578125" style="1" customWidth="1"/>
    <col min="2821" max="2821" width="19.140625" style="1" customWidth="1"/>
    <col min="2822" max="2822" width="19.42578125" style="1" customWidth="1"/>
    <col min="2823" max="2823" width="17.7109375" style="1" customWidth="1"/>
    <col min="2824" max="2824" width="18" style="1" customWidth="1"/>
    <col min="2825" max="2825" width="19.140625" style="1" customWidth="1"/>
    <col min="2826" max="2826" width="20" style="1" customWidth="1"/>
    <col min="2827" max="2827" width="17.28515625" style="1" bestFit="1" customWidth="1"/>
    <col min="2828" max="3073" width="9.140625" style="1"/>
    <col min="3074" max="3074" width="7.7109375" style="1" customWidth="1"/>
    <col min="3075" max="3075" width="73.42578125" style="1" customWidth="1"/>
    <col min="3076" max="3076" width="19.42578125" style="1" customWidth="1"/>
    <col min="3077" max="3077" width="19.140625" style="1" customWidth="1"/>
    <col min="3078" max="3078" width="19.42578125" style="1" customWidth="1"/>
    <col min="3079" max="3079" width="17.7109375" style="1" customWidth="1"/>
    <col min="3080" max="3080" width="18" style="1" customWidth="1"/>
    <col min="3081" max="3081" width="19.140625" style="1" customWidth="1"/>
    <col min="3082" max="3082" width="20" style="1" customWidth="1"/>
    <col min="3083" max="3083" width="17.28515625" style="1" bestFit="1" customWidth="1"/>
    <col min="3084" max="3329" width="9.140625" style="1"/>
    <col min="3330" max="3330" width="7.7109375" style="1" customWidth="1"/>
    <col min="3331" max="3331" width="73.42578125" style="1" customWidth="1"/>
    <col min="3332" max="3332" width="19.42578125" style="1" customWidth="1"/>
    <col min="3333" max="3333" width="19.140625" style="1" customWidth="1"/>
    <col min="3334" max="3334" width="19.42578125" style="1" customWidth="1"/>
    <col min="3335" max="3335" width="17.7109375" style="1" customWidth="1"/>
    <col min="3336" max="3336" width="18" style="1" customWidth="1"/>
    <col min="3337" max="3337" width="19.140625" style="1" customWidth="1"/>
    <col min="3338" max="3338" width="20" style="1" customWidth="1"/>
    <col min="3339" max="3339" width="17.28515625" style="1" bestFit="1" customWidth="1"/>
    <col min="3340" max="3585" width="9.140625" style="1"/>
    <col min="3586" max="3586" width="7.7109375" style="1" customWidth="1"/>
    <col min="3587" max="3587" width="73.42578125" style="1" customWidth="1"/>
    <col min="3588" max="3588" width="19.42578125" style="1" customWidth="1"/>
    <col min="3589" max="3589" width="19.140625" style="1" customWidth="1"/>
    <col min="3590" max="3590" width="19.42578125" style="1" customWidth="1"/>
    <col min="3591" max="3591" width="17.7109375" style="1" customWidth="1"/>
    <col min="3592" max="3592" width="18" style="1" customWidth="1"/>
    <col min="3593" max="3593" width="19.140625" style="1" customWidth="1"/>
    <col min="3594" max="3594" width="20" style="1" customWidth="1"/>
    <col min="3595" max="3595" width="17.28515625" style="1" bestFit="1" customWidth="1"/>
    <col min="3596" max="3841" width="9.140625" style="1"/>
    <col min="3842" max="3842" width="7.7109375" style="1" customWidth="1"/>
    <col min="3843" max="3843" width="73.42578125" style="1" customWidth="1"/>
    <col min="3844" max="3844" width="19.42578125" style="1" customWidth="1"/>
    <col min="3845" max="3845" width="19.140625" style="1" customWidth="1"/>
    <col min="3846" max="3846" width="19.42578125" style="1" customWidth="1"/>
    <col min="3847" max="3847" width="17.7109375" style="1" customWidth="1"/>
    <col min="3848" max="3848" width="18" style="1" customWidth="1"/>
    <col min="3849" max="3849" width="19.140625" style="1" customWidth="1"/>
    <col min="3850" max="3850" width="20" style="1" customWidth="1"/>
    <col min="3851" max="3851" width="17.28515625" style="1" bestFit="1" customWidth="1"/>
    <col min="3852" max="4097" width="9.140625" style="1"/>
    <col min="4098" max="4098" width="7.7109375" style="1" customWidth="1"/>
    <col min="4099" max="4099" width="73.42578125" style="1" customWidth="1"/>
    <col min="4100" max="4100" width="19.42578125" style="1" customWidth="1"/>
    <col min="4101" max="4101" width="19.140625" style="1" customWidth="1"/>
    <col min="4102" max="4102" width="19.42578125" style="1" customWidth="1"/>
    <col min="4103" max="4103" width="17.7109375" style="1" customWidth="1"/>
    <col min="4104" max="4104" width="18" style="1" customWidth="1"/>
    <col min="4105" max="4105" width="19.140625" style="1" customWidth="1"/>
    <col min="4106" max="4106" width="20" style="1" customWidth="1"/>
    <col min="4107" max="4107" width="17.28515625" style="1" bestFit="1" customWidth="1"/>
    <col min="4108" max="4353" width="9.140625" style="1"/>
    <col min="4354" max="4354" width="7.7109375" style="1" customWidth="1"/>
    <col min="4355" max="4355" width="73.42578125" style="1" customWidth="1"/>
    <col min="4356" max="4356" width="19.42578125" style="1" customWidth="1"/>
    <col min="4357" max="4357" width="19.140625" style="1" customWidth="1"/>
    <col min="4358" max="4358" width="19.42578125" style="1" customWidth="1"/>
    <col min="4359" max="4359" width="17.7109375" style="1" customWidth="1"/>
    <col min="4360" max="4360" width="18" style="1" customWidth="1"/>
    <col min="4361" max="4361" width="19.140625" style="1" customWidth="1"/>
    <col min="4362" max="4362" width="20" style="1" customWidth="1"/>
    <col min="4363" max="4363" width="17.28515625" style="1" bestFit="1" customWidth="1"/>
    <col min="4364" max="4609" width="9.140625" style="1"/>
    <col min="4610" max="4610" width="7.7109375" style="1" customWidth="1"/>
    <col min="4611" max="4611" width="73.42578125" style="1" customWidth="1"/>
    <col min="4612" max="4612" width="19.42578125" style="1" customWidth="1"/>
    <col min="4613" max="4613" width="19.140625" style="1" customWidth="1"/>
    <col min="4614" max="4614" width="19.42578125" style="1" customWidth="1"/>
    <col min="4615" max="4615" width="17.7109375" style="1" customWidth="1"/>
    <col min="4616" max="4616" width="18" style="1" customWidth="1"/>
    <col min="4617" max="4617" width="19.140625" style="1" customWidth="1"/>
    <col min="4618" max="4618" width="20" style="1" customWidth="1"/>
    <col min="4619" max="4619" width="17.28515625" style="1" bestFit="1" customWidth="1"/>
    <col min="4620" max="4865" width="9.140625" style="1"/>
    <col min="4866" max="4866" width="7.7109375" style="1" customWidth="1"/>
    <col min="4867" max="4867" width="73.42578125" style="1" customWidth="1"/>
    <col min="4868" max="4868" width="19.42578125" style="1" customWidth="1"/>
    <col min="4869" max="4869" width="19.140625" style="1" customWidth="1"/>
    <col min="4870" max="4870" width="19.42578125" style="1" customWidth="1"/>
    <col min="4871" max="4871" width="17.7109375" style="1" customWidth="1"/>
    <col min="4872" max="4872" width="18" style="1" customWidth="1"/>
    <col min="4873" max="4873" width="19.140625" style="1" customWidth="1"/>
    <col min="4874" max="4874" width="20" style="1" customWidth="1"/>
    <col min="4875" max="4875" width="17.28515625" style="1" bestFit="1" customWidth="1"/>
    <col min="4876" max="5121" width="9.140625" style="1"/>
    <col min="5122" max="5122" width="7.7109375" style="1" customWidth="1"/>
    <col min="5123" max="5123" width="73.42578125" style="1" customWidth="1"/>
    <col min="5124" max="5124" width="19.42578125" style="1" customWidth="1"/>
    <col min="5125" max="5125" width="19.140625" style="1" customWidth="1"/>
    <col min="5126" max="5126" width="19.42578125" style="1" customWidth="1"/>
    <col min="5127" max="5127" width="17.7109375" style="1" customWidth="1"/>
    <col min="5128" max="5128" width="18" style="1" customWidth="1"/>
    <col min="5129" max="5129" width="19.140625" style="1" customWidth="1"/>
    <col min="5130" max="5130" width="20" style="1" customWidth="1"/>
    <col min="5131" max="5131" width="17.28515625" style="1" bestFit="1" customWidth="1"/>
    <col min="5132" max="5377" width="9.140625" style="1"/>
    <col min="5378" max="5378" width="7.7109375" style="1" customWidth="1"/>
    <col min="5379" max="5379" width="73.42578125" style="1" customWidth="1"/>
    <col min="5380" max="5380" width="19.42578125" style="1" customWidth="1"/>
    <col min="5381" max="5381" width="19.140625" style="1" customWidth="1"/>
    <col min="5382" max="5382" width="19.42578125" style="1" customWidth="1"/>
    <col min="5383" max="5383" width="17.7109375" style="1" customWidth="1"/>
    <col min="5384" max="5384" width="18" style="1" customWidth="1"/>
    <col min="5385" max="5385" width="19.140625" style="1" customWidth="1"/>
    <col min="5386" max="5386" width="20" style="1" customWidth="1"/>
    <col min="5387" max="5387" width="17.28515625" style="1" bestFit="1" customWidth="1"/>
    <col min="5388" max="5633" width="9.140625" style="1"/>
    <col min="5634" max="5634" width="7.7109375" style="1" customWidth="1"/>
    <col min="5635" max="5635" width="73.42578125" style="1" customWidth="1"/>
    <col min="5636" max="5636" width="19.42578125" style="1" customWidth="1"/>
    <col min="5637" max="5637" width="19.140625" style="1" customWidth="1"/>
    <col min="5638" max="5638" width="19.42578125" style="1" customWidth="1"/>
    <col min="5639" max="5639" width="17.7109375" style="1" customWidth="1"/>
    <col min="5640" max="5640" width="18" style="1" customWidth="1"/>
    <col min="5641" max="5641" width="19.140625" style="1" customWidth="1"/>
    <col min="5642" max="5642" width="20" style="1" customWidth="1"/>
    <col min="5643" max="5643" width="17.28515625" style="1" bestFit="1" customWidth="1"/>
    <col min="5644" max="5889" width="9.140625" style="1"/>
    <col min="5890" max="5890" width="7.7109375" style="1" customWidth="1"/>
    <col min="5891" max="5891" width="73.42578125" style="1" customWidth="1"/>
    <col min="5892" max="5892" width="19.42578125" style="1" customWidth="1"/>
    <col min="5893" max="5893" width="19.140625" style="1" customWidth="1"/>
    <col min="5894" max="5894" width="19.42578125" style="1" customWidth="1"/>
    <col min="5895" max="5895" width="17.7109375" style="1" customWidth="1"/>
    <col min="5896" max="5896" width="18" style="1" customWidth="1"/>
    <col min="5897" max="5897" width="19.140625" style="1" customWidth="1"/>
    <col min="5898" max="5898" width="20" style="1" customWidth="1"/>
    <col min="5899" max="5899" width="17.28515625" style="1" bestFit="1" customWidth="1"/>
    <col min="5900" max="6145" width="9.140625" style="1"/>
    <col min="6146" max="6146" width="7.7109375" style="1" customWidth="1"/>
    <col min="6147" max="6147" width="73.42578125" style="1" customWidth="1"/>
    <col min="6148" max="6148" width="19.42578125" style="1" customWidth="1"/>
    <col min="6149" max="6149" width="19.140625" style="1" customWidth="1"/>
    <col min="6150" max="6150" width="19.42578125" style="1" customWidth="1"/>
    <col min="6151" max="6151" width="17.7109375" style="1" customWidth="1"/>
    <col min="6152" max="6152" width="18" style="1" customWidth="1"/>
    <col min="6153" max="6153" width="19.140625" style="1" customWidth="1"/>
    <col min="6154" max="6154" width="20" style="1" customWidth="1"/>
    <col min="6155" max="6155" width="17.28515625" style="1" bestFit="1" customWidth="1"/>
    <col min="6156" max="6401" width="9.140625" style="1"/>
    <col min="6402" max="6402" width="7.7109375" style="1" customWidth="1"/>
    <col min="6403" max="6403" width="73.42578125" style="1" customWidth="1"/>
    <col min="6404" max="6404" width="19.42578125" style="1" customWidth="1"/>
    <col min="6405" max="6405" width="19.140625" style="1" customWidth="1"/>
    <col min="6406" max="6406" width="19.42578125" style="1" customWidth="1"/>
    <col min="6407" max="6407" width="17.7109375" style="1" customWidth="1"/>
    <col min="6408" max="6408" width="18" style="1" customWidth="1"/>
    <col min="6409" max="6409" width="19.140625" style="1" customWidth="1"/>
    <col min="6410" max="6410" width="20" style="1" customWidth="1"/>
    <col min="6411" max="6411" width="17.28515625" style="1" bestFit="1" customWidth="1"/>
    <col min="6412" max="6657" width="9.140625" style="1"/>
    <col min="6658" max="6658" width="7.7109375" style="1" customWidth="1"/>
    <col min="6659" max="6659" width="73.42578125" style="1" customWidth="1"/>
    <col min="6660" max="6660" width="19.42578125" style="1" customWidth="1"/>
    <col min="6661" max="6661" width="19.140625" style="1" customWidth="1"/>
    <col min="6662" max="6662" width="19.42578125" style="1" customWidth="1"/>
    <col min="6663" max="6663" width="17.7109375" style="1" customWidth="1"/>
    <col min="6664" max="6664" width="18" style="1" customWidth="1"/>
    <col min="6665" max="6665" width="19.140625" style="1" customWidth="1"/>
    <col min="6666" max="6666" width="20" style="1" customWidth="1"/>
    <col min="6667" max="6667" width="17.28515625" style="1" bestFit="1" customWidth="1"/>
    <col min="6668" max="6913" width="9.140625" style="1"/>
    <col min="6914" max="6914" width="7.7109375" style="1" customWidth="1"/>
    <col min="6915" max="6915" width="73.42578125" style="1" customWidth="1"/>
    <col min="6916" max="6916" width="19.42578125" style="1" customWidth="1"/>
    <col min="6917" max="6917" width="19.140625" style="1" customWidth="1"/>
    <col min="6918" max="6918" width="19.42578125" style="1" customWidth="1"/>
    <col min="6919" max="6919" width="17.7109375" style="1" customWidth="1"/>
    <col min="6920" max="6920" width="18" style="1" customWidth="1"/>
    <col min="6921" max="6921" width="19.140625" style="1" customWidth="1"/>
    <col min="6922" max="6922" width="20" style="1" customWidth="1"/>
    <col min="6923" max="6923" width="17.28515625" style="1" bestFit="1" customWidth="1"/>
    <col min="6924" max="7169" width="9.140625" style="1"/>
    <col min="7170" max="7170" width="7.7109375" style="1" customWidth="1"/>
    <col min="7171" max="7171" width="73.42578125" style="1" customWidth="1"/>
    <col min="7172" max="7172" width="19.42578125" style="1" customWidth="1"/>
    <col min="7173" max="7173" width="19.140625" style="1" customWidth="1"/>
    <col min="7174" max="7174" width="19.42578125" style="1" customWidth="1"/>
    <col min="7175" max="7175" width="17.7109375" style="1" customWidth="1"/>
    <col min="7176" max="7176" width="18" style="1" customWidth="1"/>
    <col min="7177" max="7177" width="19.140625" style="1" customWidth="1"/>
    <col min="7178" max="7178" width="20" style="1" customWidth="1"/>
    <col min="7179" max="7179" width="17.28515625" style="1" bestFit="1" customWidth="1"/>
    <col min="7180" max="7425" width="9.140625" style="1"/>
    <col min="7426" max="7426" width="7.7109375" style="1" customWidth="1"/>
    <col min="7427" max="7427" width="73.42578125" style="1" customWidth="1"/>
    <col min="7428" max="7428" width="19.42578125" style="1" customWidth="1"/>
    <col min="7429" max="7429" width="19.140625" style="1" customWidth="1"/>
    <col min="7430" max="7430" width="19.42578125" style="1" customWidth="1"/>
    <col min="7431" max="7431" width="17.7109375" style="1" customWidth="1"/>
    <col min="7432" max="7432" width="18" style="1" customWidth="1"/>
    <col min="7433" max="7433" width="19.140625" style="1" customWidth="1"/>
    <col min="7434" max="7434" width="20" style="1" customWidth="1"/>
    <col min="7435" max="7435" width="17.28515625" style="1" bestFit="1" customWidth="1"/>
    <col min="7436" max="7681" width="9.140625" style="1"/>
    <col min="7682" max="7682" width="7.7109375" style="1" customWidth="1"/>
    <col min="7683" max="7683" width="73.42578125" style="1" customWidth="1"/>
    <col min="7684" max="7684" width="19.42578125" style="1" customWidth="1"/>
    <col min="7685" max="7685" width="19.140625" style="1" customWidth="1"/>
    <col min="7686" max="7686" width="19.42578125" style="1" customWidth="1"/>
    <col min="7687" max="7687" width="17.7109375" style="1" customWidth="1"/>
    <col min="7688" max="7688" width="18" style="1" customWidth="1"/>
    <col min="7689" max="7689" width="19.140625" style="1" customWidth="1"/>
    <col min="7690" max="7690" width="20" style="1" customWidth="1"/>
    <col min="7691" max="7691" width="17.28515625" style="1" bestFit="1" customWidth="1"/>
    <col min="7692" max="7937" width="9.140625" style="1"/>
    <col min="7938" max="7938" width="7.7109375" style="1" customWidth="1"/>
    <col min="7939" max="7939" width="73.42578125" style="1" customWidth="1"/>
    <col min="7940" max="7940" width="19.42578125" style="1" customWidth="1"/>
    <col min="7941" max="7941" width="19.140625" style="1" customWidth="1"/>
    <col min="7942" max="7942" width="19.42578125" style="1" customWidth="1"/>
    <col min="7943" max="7943" width="17.7109375" style="1" customWidth="1"/>
    <col min="7944" max="7944" width="18" style="1" customWidth="1"/>
    <col min="7945" max="7945" width="19.140625" style="1" customWidth="1"/>
    <col min="7946" max="7946" width="20" style="1" customWidth="1"/>
    <col min="7947" max="7947" width="17.28515625" style="1" bestFit="1" customWidth="1"/>
    <col min="7948" max="8193" width="9.140625" style="1"/>
    <col min="8194" max="8194" width="7.7109375" style="1" customWidth="1"/>
    <col min="8195" max="8195" width="73.42578125" style="1" customWidth="1"/>
    <col min="8196" max="8196" width="19.42578125" style="1" customWidth="1"/>
    <col min="8197" max="8197" width="19.140625" style="1" customWidth="1"/>
    <col min="8198" max="8198" width="19.42578125" style="1" customWidth="1"/>
    <col min="8199" max="8199" width="17.7109375" style="1" customWidth="1"/>
    <col min="8200" max="8200" width="18" style="1" customWidth="1"/>
    <col min="8201" max="8201" width="19.140625" style="1" customWidth="1"/>
    <col min="8202" max="8202" width="20" style="1" customWidth="1"/>
    <col min="8203" max="8203" width="17.28515625" style="1" bestFit="1" customWidth="1"/>
    <col min="8204" max="8449" width="9.140625" style="1"/>
    <col min="8450" max="8450" width="7.7109375" style="1" customWidth="1"/>
    <col min="8451" max="8451" width="73.42578125" style="1" customWidth="1"/>
    <col min="8452" max="8452" width="19.42578125" style="1" customWidth="1"/>
    <col min="8453" max="8453" width="19.140625" style="1" customWidth="1"/>
    <col min="8454" max="8454" width="19.42578125" style="1" customWidth="1"/>
    <col min="8455" max="8455" width="17.7109375" style="1" customWidth="1"/>
    <col min="8456" max="8456" width="18" style="1" customWidth="1"/>
    <col min="8457" max="8457" width="19.140625" style="1" customWidth="1"/>
    <col min="8458" max="8458" width="20" style="1" customWidth="1"/>
    <col min="8459" max="8459" width="17.28515625" style="1" bestFit="1" customWidth="1"/>
    <col min="8460" max="8705" width="9.140625" style="1"/>
    <col min="8706" max="8706" width="7.7109375" style="1" customWidth="1"/>
    <col min="8707" max="8707" width="73.42578125" style="1" customWidth="1"/>
    <col min="8708" max="8708" width="19.42578125" style="1" customWidth="1"/>
    <col min="8709" max="8709" width="19.140625" style="1" customWidth="1"/>
    <col min="8710" max="8710" width="19.42578125" style="1" customWidth="1"/>
    <col min="8711" max="8711" width="17.7109375" style="1" customWidth="1"/>
    <col min="8712" max="8712" width="18" style="1" customWidth="1"/>
    <col min="8713" max="8713" width="19.140625" style="1" customWidth="1"/>
    <col min="8714" max="8714" width="20" style="1" customWidth="1"/>
    <col min="8715" max="8715" width="17.28515625" style="1" bestFit="1" customWidth="1"/>
    <col min="8716" max="8961" width="9.140625" style="1"/>
    <col min="8962" max="8962" width="7.7109375" style="1" customWidth="1"/>
    <col min="8963" max="8963" width="73.42578125" style="1" customWidth="1"/>
    <col min="8964" max="8964" width="19.42578125" style="1" customWidth="1"/>
    <col min="8965" max="8965" width="19.140625" style="1" customWidth="1"/>
    <col min="8966" max="8966" width="19.42578125" style="1" customWidth="1"/>
    <col min="8967" max="8967" width="17.7109375" style="1" customWidth="1"/>
    <col min="8968" max="8968" width="18" style="1" customWidth="1"/>
    <col min="8969" max="8969" width="19.140625" style="1" customWidth="1"/>
    <col min="8970" max="8970" width="20" style="1" customWidth="1"/>
    <col min="8971" max="8971" width="17.28515625" style="1" bestFit="1" customWidth="1"/>
    <col min="8972" max="9217" width="9.140625" style="1"/>
    <col min="9218" max="9218" width="7.7109375" style="1" customWidth="1"/>
    <col min="9219" max="9219" width="73.42578125" style="1" customWidth="1"/>
    <col min="9220" max="9220" width="19.42578125" style="1" customWidth="1"/>
    <col min="9221" max="9221" width="19.140625" style="1" customWidth="1"/>
    <col min="9222" max="9222" width="19.42578125" style="1" customWidth="1"/>
    <col min="9223" max="9223" width="17.7109375" style="1" customWidth="1"/>
    <col min="9224" max="9224" width="18" style="1" customWidth="1"/>
    <col min="9225" max="9225" width="19.140625" style="1" customWidth="1"/>
    <col min="9226" max="9226" width="20" style="1" customWidth="1"/>
    <col min="9227" max="9227" width="17.28515625" style="1" bestFit="1" customWidth="1"/>
    <col min="9228" max="9473" width="9.140625" style="1"/>
    <col min="9474" max="9474" width="7.7109375" style="1" customWidth="1"/>
    <col min="9475" max="9475" width="73.42578125" style="1" customWidth="1"/>
    <col min="9476" max="9476" width="19.42578125" style="1" customWidth="1"/>
    <col min="9477" max="9477" width="19.140625" style="1" customWidth="1"/>
    <col min="9478" max="9478" width="19.42578125" style="1" customWidth="1"/>
    <col min="9479" max="9479" width="17.7109375" style="1" customWidth="1"/>
    <col min="9480" max="9480" width="18" style="1" customWidth="1"/>
    <col min="9481" max="9481" width="19.140625" style="1" customWidth="1"/>
    <col min="9482" max="9482" width="20" style="1" customWidth="1"/>
    <col min="9483" max="9483" width="17.28515625" style="1" bestFit="1" customWidth="1"/>
    <col min="9484" max="9729" width="9.140625" style="1"/>
    <col min="9730" max="9730" width="7.7109375" style="1" customWidth="1"/>
    <col min="9731" max="9731" width="73.42578125" style="1" customWidth="1"/>
    <col min="9732" max="9732" width="19.42578125" style="1" customWidth="1"/>
    <col min="9733" max="9733" width="19.140625" style="1" customWidth="1"/>
    <col min="9734" max="9734" width="19.42578125" style="1" customWidth="1"/>
    <col min="9735" max="9735" width="17.7109375" style="1" customWidth="1"/>
    <col min="9736" max="9736" width="18" style="1" customWidth="1"/>
    <col min="9737" max="9737" width="19.140625" style="1" customWidth="1"/>
    <col min="9738" max="9738" width="20" style="1" customWidth="1"/>
    <col min="9739" max="9739" width="17.28515625" style="1" bestFit="1" customWidth="1"/>
    <col min="9740" max="9985" width="9.140625" style="1"/>
    <col min="9986" max="9986" width="7.7109375" style="1" customWidth="1"/>
    <col min="9987" max="9987" width="73.42578125" style="1" customWidth="1"/>
    <col min="9988" max="9988" width="19.42578125" style="1" customWidth="1"/>
    <col min="9989" max="9989" width="19.140625" style="1" customWidth="1"/>
    <col min="9990" max="9990" width="19.42578125" style="1" customWidth="1"/>
    <col min="9991" max="9991" width="17.7109375" style="1" customWidth="1"/>
    <col min="9992" max="9992" width="18" style="1" customWidth="1"/>
    <col min="9993" max="9993" width="19.140625" style="1" customWidth="1"/>
    <col min="9994" max="9994" width="20" style="1" customWidth="1"/>
    <col min="9995" max="9995" width="17.28515625" style="1" bestFit="1" customWidth="1"/>
    <col min="9996" max="10241" width="9.140625" style="1"/>
    <col min="10242" max="10242" width="7.7109375" style="1" customWidth="1"/>
    <col min="10243" max="10243" width="73.42578125" style="1" customWidth="1"/>
    <col min="10244" max="10244" width="19.42578125" style="1" customWidth="1"/>
    <col min="10245" max="10245" width="19.140625" style="1" customWidth="1"/>
    <col min="10246" max="10246" width="19.42578125" style="1" customWidth="1"/>
    <col min="10247" max="10247" width="17.7109375" style="1" customWidth="1"/>
    <col min="10248" max="10248" width="18" style="1" customWidth="1"/>
    <col min="10249" max="10249" width="19.140625" style="1" customWidth="1"/>
    <col min="10250" max="10250" width="20" style="1" customWidth="1"/>
    <col min="10251" max="10251" width="17.28515625" style="1" bestFit="1" customWidth="1"/>
    <col min="10252" max="10497" width="9.140625" style="1"/>
    <col min="10498" max="10498" width="7.7109375" style="1" customWidth="1"/>
    <col min="10499" max="10499" width="73.42578125" style="1" customWidth="1"/>
    <col min="10500" max="10500" width="19.42578125" style="1" customWidth="1"/>
    <col min="10501" max="10501" width="19.140625" style="1" customWidth="1"/>
    <col min="10502" max="10502" width="19.42578125" style="1" customWidth="1"/>
    <col min="10503" max="10503" width="17.7109375" style="1" customWidth="1"/>
    <col min="10504" max="10504" width="18" style="1" customWidth="1"/>
    <col min="10505" max="10505" width="19.140625" style="1" customWidth="1"/>
    <col min="10506" max="10506" width="20" style="1" customWidth="1"/>
    <col min="10507" max="10507" width="17.28515625" style="1" bestFit="1" customWidth="1"/>
    <col min="10508" max="10753" width="9.140625" style="1"/>
    <col min="10754" max="10754" width="7.7109375" style="1" customWidth="1"/>
    <col min="10755" max="10755" width="73.42578125" style="1" customWidth="1"/>
    <col min="10756" max="10756" width="19.42578125" style="1" customWidth="1"/>
    <col min="10757" max="10757" width="19.140625" style="1" customWidth="1"/>
    <col min="10758" max="10758" width="19.42578125" style="1" customWidth="1"/>
    <col min="10759" max="10759" width="17.7109375" style="1" customWidth="1"/>
    <col min="10760" max="10760" width="18" style="1" customWidth="1"/>
    <col min="10761" max="10761" width="19.140625" style="1" customWidth="1"/>
    <col min="10762" max="10762" width="20" style="1" customWidth="1"/>
    <col min="10763" max="10763" width="17.28515625" style="1" bestFit="1" customWidth="1"/>
    <col min="10764" max="11009" width="9.140625" style="1"/>
    <col min="11010" max="11010" width="7.7109375" style="1" customWidth="1"/>
    <col min="11011" max="11011" width="73.42578125" style="1" customWidth="1"/>
    <col min="11012" max="11012" width="19.42578125" style="1" customWidth="1"/>
    <col min="11013" max="11013" width="19.140625" style="1" customWidth="1"/>
    <col min="11014" max="11014" width="19.42578125" style="1" customWidth="1"/>
    <col min="11015" max="11015" width="17.7109375" style="1" customWidth="1"/>
    <col min="11016" max="11016" width="18" style="1" customWidth="1"/>
    <col min="11017" max="11017" width="19.140625" style="1" customWidth="1"/>
    <col min="11018" max="11018" width="20" style="1" customWidth="1"/>
    <col min="11019" max="11019" width="17.28515625" style="1" bestFit="1" customWidth="1"/>
    <col min="11020" max="11265" width="9.140625" style="1"/>
    <col min="11266" max="11266" width="7.7109375" style="1" customWidth="1"/>
    <col min="11267" max="11267" width="73.42578125" style="1" customWidth="1"/>
    <col min="11268" max="11268" width="19.42578125" style="1" customWidth="1"/>
    <col min="11269" max="11269" width="19.140625" style="1" customWidth="1"/>
    <col min="11270" max="11270" width="19.42578125" style="1" customWidth="1"/>
    <col min="11271" max="11271" width="17.7109375" style="1" customWidth="1"/>
    <col min="11272" max="11272" width="18" style="1" customWidth="1"/>
    <col min="11273" max="11273" width="19.140625" style="1" customWidth="1"/>
    <col min="11274" max="11274" width="20" style="1" customWidth="1"/>
    <col min="11275" max="11275" width="17.28515625" style="1" bestFit="1" customWidth="1"/>
    <col min="11276" max="11521" width="9.140625" style="1"/>
    <col min="11522" max="11522" width="7.7109375" style="1" customWidth="1"/>
    <col min="11523" max="11523" width="73.42578125" style="1" customWidth="1"/>
    <col min="11524" max="11524" width="19.42578125" style="1" customWidth="1"/>
    <col min="11525" max="11525" width="19.140625" style="1" customWidth="1"/>
    <col min="11526" max="11526" width="19.42578125" style="1" customWidth="1"/>
    <col min="11527" max="11527" width="17.7109375" style="1" customWidth="1"/>
    <col min="11528" max="11528" width="18" style="1" customWidth="1"/>
    <col min="11529" max="11529" width="19.140625" style="1" customWidth="1"/>
    <col min="11530" max="11530" width="20" style="1" customWidth="1"/>
    <col min="11531" max="11531" width="17.28515625" style="1" bestFit="1" customWidth="1"/>
    <col min="11532" max="11777" width="9.140625" style="1"/>
    <col min="11778" max="11778" width="7.7109375" style="1" customWidth="1"/>
    <col min="11779" max="11779" width="73.42578125" style="1" customWidth="1"/>
    <col min="11780" max="11780" width="19.42578125" style="1" customWidth="1"/>
    <col min="11781" max="11781" width="19.140625" style="1" customWidth="1"/>
    <col min="11782" max="11782" width="19.42578125" style="1" customWidth="1"/>
    <col min="11783" max="11783" width="17.7109375" style="1" customWidth="1"/>
    <col min="11784" max="11784" width="18" style="1" customWidth="1"/>
    <col min="11785" max="11785" width="19.140625" style="1" customWidth="1"/>
    <col min="11786" max="11786" width="20" style="1" customWidth="1"/>
    <col min="11787" max="11787" width="17.28515625" style="1" bestFit="1" customWidth="1"/>
    <col min="11788" max="12033" width="9.140625" style="1"/>
    <col min="12034" max="12034" width="7.7109375" style="1" customWidth="1"/>
    <col min="12035" max="12035" width="73.42578125" style="1" customWidth="1"/>
    <col min="12036" max="12036" width="19.42578125" style="1" customWidth="1"/>
    <col min="12037" max="12037" width="19.140625" style="1" customWidth="1"/>
    <col min="12038" max="12038" width="19.42578125" style="1" customWidth="1"/>
    <col min="12039" max="12039" width="17.7109375" style="1" customWidth="1"/>
    <col min="12040" max="12040" width="18" style="1" customWidth="1"/>
    <col min="12041" max="12041" width="19.140625" style="1" customWidth="1"/>
    <col min="12042" max="12042" width="20" style="1" customWidth="1"/>
    <col min="12043" max="12043" width="17.28515625" style="1" bestFit="1" customWidth="1"/>
    <col min="12044" max="12289" width="9.140625" style="1"/>
    <col min="12290" max="12290" width="7.7109375" style="1" customWidth="1"/>
    <col min="12291" max="12291" width="73.42578125" style="1" customWidth="1"/>
    <col min="12292" max="12292" width="19.42578125" style="1" customWidth="1"/>
    <col min="12293" max="12293" width="19.140625" style="1" customWidth="1"/>
    <col min="12294" max="12294" width="19.42578125" style="1" customWidth="1"/>
    <col min="12295" max="12295" width="17.7109375" style="1" customWidth="1"/>
    <col min="12296" max="12296" width="18" style="1" customWidth="1"/>
    <col min="12297" max="12297" width="19.140625" style="1" customWidth="1"/>
    <col min="12298" max="12298" width="20" style="1" customWidth="1"/>
    <col min="12299" max="12299" width="17.28515625" style="1" bestFit="1" customWidth="1"/>
    <col min="12300" max="12545" width="9.140625" style="1"/>
    <col min="12546" max="12546" width="7.7109375" style="1" customWidth="1"/>
    <col min="12547" max="12547" width="73.42578125" style="1" customWidth="1"/>
    <col min="12548" max="12548" width="19.42578125" style="1" customWidth="1"/>
    <col min="12549" max="12549" width="19.140625" style="1" customWidth="1"/>
    <col min="12550" max="12550" width="19.42578125" style="1" customWidth="1"/>
    <col min="12551" max="12551" width="17.7109375" style="1" customWidth="1"/>
    <col min="12552" max="12552" width="18" style="1" customWidth="1"/>
    <col min="12553" max="12553" width="19.140625" style="1" customWidth="1"/>
    <col min="12554" max="12554" width="20" style="1" customWidth="1"/>
    <col min="12555" max="12555" width="17.28515625" style="1" bestFit="1" customWidth="1"/>
    <col min="12556" max="12801" width="9.140625" style="1"/>
    <col min="12802" max="12802" width="7.7109375" style="1" customWidth="1"/>
    <col min="12803" max="12803" width="73.42578125" style="1" customWidth="1"/>
    <col min="12804" max="12804" width="19.42578125" style="1" customWidth="1"/>
    <col min="12805" max="12805" width="19.140625" style="1" customWidth="1"/>
    <col min="12806" max="12806" width="19.42578125" style="1" customWidth="1"/>
    <col min="12807" max="12807" width="17.7109375" style="1" customWidth="1"/>
    <col min="12808" max="12808" width="18" style="1" customWidth="1"/>
    <col min="12809" max="12809" width="19.140625" style="1" customWidth="1"/>
    <col min="12810" max="12810" width="20" style="1" customWidth="1"/>
    <col min="12811" max="12811" width="17.28515625" style="1" bestFit="1" customWidth="1"/>
    <col min="12812" max="13057" width="9.140625" style="1"/>
    <col min="13058" max="13058" width="7.7109375" style="1" customWidth="1"/>
    <col min="13059" max="13059" width="73.42578125" style="1" customWidth="1"/>
    <col min="13060" max="13060" width="19.42578125" style="1" customWidth="1"/>
    <col min="13061" max="13061" width="19.140625" style="1" customWidth="1"/>
    <col min="13062" max="13062" width="19.42578125" style="1" customWidth="1"/>
    <col min="13063" max="13063" width="17.7109375" style="1" customWidth="1"/>
    <col min="13064" max="13064" width="18" style="1" customWidth="1"/>
    <col min="13065" max="13065" width="19.140625" style="1" customWidth="1"/>
    <col min="13066" max="13066" width="20" style="1" customWidth="1"/>
    <col min="13067" max="13067" width="17.28515625" style="1" bestFit="1" customWidth="1"/>
    <col min="13068" max="13313" width="9.140625" style="1"/>
    <col min="13314" max="13314" width="7.7109375" style="1" customWidth="1"/>
    <col min="13315" max="13315" width="73.42578125" style="1" customWidth="1"/>
    <col min="13316" max="13316" width="19.42578125" style="1" customWidth="1"/>
    <col min="13317" max="13317" width="19.140625" style="1" customWidth="1"/>
    <col min="13318" max="13318" width="19.42578125" style="1" customWidth="1"/>
    <col min="13319" max="13319" width="17.7109375" style="1" customWidth="1"/>
    <col min="13320" max="13320" width="18" style="1" customWidth="1"/>
    <col min="13321" max="13321" width="19.140625" style="1" customWidth="1"/>
    <col min="13322" max="13322" width="20" style="1" customWidth="1"/>
    <col min="13323" max="13323" width="17.28515625" style="1" bestFit="1" customWidth="1"/>
    <col min="13324" max="13569" width="9.140625" style="1"/>
    <col min="13570" max="13570" width="7.7109375" style="1" customWidth="1"/>
    <col min="13571" max="13571" width="73.42578125" style="1" customWidth="1"/>
    <col min="13572" max="13572" width="19.42578125" style="1" customWidth="1"/>
    <col min="13573" max="13573" width="19.140625" style="1" customWidth="1"/>
    <col min="13574" max="13574" width="19.42578125" style="1" customWidth="1"/>
    <col min="13575" max="13575" width="17.7109375" style="1" customWidth="1"/>
    <col min="13576" max="13576" width="18" style="1" customWidth="1"/>
    <col min="13577" max="13577" width="19.140625" style="1" customWidth="1"/>
    <col min="13578" max="13578" width="20" style="1" customWidth="1"/>
    <col min="13579" max="13579" width="17.28515625" style="1" bestFit="1" customWidth="1"/>
    <col min="13580" max="13825" width="9.140625" style="1"/>
    <col min="13826" max="13826" width="7.7109375" style="1" customWidth="1"/>
    <col min="13827" max="13827" width="73.42578125" style="1" customWidth="1"/>
    <col min="13828" max="13828" width="19.42578125" style="1" customWidth="1"/>
    <col min="13829" max="13829" width="19.140625" style="1" customWidth="1"/>
    <col min="13830" max="13830" width="19.42578125" style="1" customWidth="1"/>
    <col min="13831" max="13831" width="17.7109375" style="1" customWidth="1"/>
    <col min="13832" max="13832" width="18" style="1" customWidth="1"/>
    <col min="13833" max="13833" width="19.140625" style="1" customWidth="1"/>
    <col min="13834" max="13834" width="20" style="1" customWidth="1"/>
    <col min="13835" max="13835" width="17.28515625" style="1" bestFit="1" customWidth="1"/>
    <col min="13836" max="14081" width="9.140625" style="1"/>
    <col min="14082" max="14082" width="7.7109375" style="1" customWidth="1"/>
    <col min="14083" max="14083" width="73.42578125" style="1" customWidth="1"/>
    <col min="14084" max="14084" width="19.42578125" style="1" customWidth="1"/>
    <col min="14085" max="14085" width="19.140625" style="1" customWidth="1"/>
    <col min="14086" max="14086" width="19.42578125" style="1" customWidth="1"/>
    <col min="14087" max="14087" width="17.7109375" style="1" customWidth="1"/>
    <col min="14088" max="14088" width="18" style="1" customWidth="1"/>
    <col min="14089" max="14089" width="19.140625" style="1" customWidth="1"/>
    <col min="14090" max="14090" width="20" style="1" customWidth="1"/>
    <col min="14091" max="14091" width="17.28515625" style="1" bestFit="1" customWidth="1"/>
    <col min="14092" max="14337" width="9.140625" style="1"/>
    <col min="14338" max="14338" width="7.7109375" style="1" customWidth="1"/>
    <col min="14339" max="14339" width="73.42578125" style="1" customWidth="1"/>
    <col min="14340" max="14340" width="19.42578125" style="1" customWidth="1"/>
    <col min="14341" max="14341" width="19.140625" style="1" customWidth="1"/>
    <col min="14342" max="14342" width="19.42578125" style="1" customWidth="1"/>
    <col min="14343" max="14343" width="17.7109375" style="1" customWidth="1"/>
    <col min="14344" max="14344" width="18" style="1" customWidth="1"/>
    <col min="14345" max="14345" width="19.140625" style="1" customWidth="1"/>
    <col min="14346" max="14346" width="20" style="1" customWidth="1"/>
    <col min="14347" max="14347" width="17.28515625" style="1" bestFit="1" customWidth="1"/>
    <col min="14348" max="14593" width="9.140625" style="1"/>
    <col min="14594" max="14594" width="7.7109375" style="1" customWidth="1"/>
    <col min="14595" max="14595" width="73.42578125" style="1" customWidth="1"/>
    <col min="14596" max="14596" width="19.42578125" style="1" customWidth="1"/>
    <col min="14597" max="14597" width="19.140625" style="1" customWidth="1"/>
    <col min="14598" max="14598" width="19.42578125" style="1" customWidth="1"/>
    <col min="14599" max="14599" width="17.7109375" style="1" customWidth="1"/>
    <col min="14600" max="14600" width="18" style="1" customWidth="1"/>
    <col min="14601" max="14601" width="19.140625" style="1" customWidth="1"/>
    <col min="14602" max="14602" width="20" style="1" customWidth="1"/>
    <col min="14603" max="14603" width="17.28515625" style="1" bestFit="1" customWidth="1"/>
    <col min="14604" max="14849" width="9.140625" style="1"/>
    <col min="14850" max="14850" width="7.7109375" style="1" customWidth="1"/>
    <col min="14851" max="14851" width="73.42578125" style="1" customWidth="1"/>
    <col min="14852" max="14852" width="19.42578125" style="1" customWidth="1"/>
    <col min="14853" max="14853" width="19.140625" style="1" customWidth="1"/>
    <col min="14854" max="14854" width="19.42578125" style="1" customWidth="1"/>
    <col min="14855" max="14855" width="17.7109375" style="1" customWidth="1"/>
    <col min="14856" max="14856" width="18" style="1" customWidth="1"/>
    <col min="14857" max="14857" width="19.140625" style="1" customWidth="1"/>
    <col min="14858" max="14858" width="20" style="1" customWidth="1"/>
    <col min="14859" max="14859" width="17.28515625" style="1" bestFit="1" customWidth="1"/>
    <col min="14860" max="15105" width="9.140625" style="1"/>
    <col min="15106" max="15106" width="7.7109375" style="1" customWidth="1"/>
    <col min="15107" max="15107" width="73.42578125" style="1" customWidth="1"/>
    <col min="15108" max="15108" width="19.42578125" style="1" customWidth="1"/>
    <col min="15109" max="15109" width="19.140625" style="1" customWidth="1"/>
    <col min="15110" max="15110" width="19.42578125" style="1" customWidth="1"/>
    <col min="15111" max="15111" width="17.7109375" style="1" customWidth="1"/>
    <col min="15112" max="15112" width="18" style="1" customWidth="1"/>
    <col min="15113" max="15113" width="19.140625" style="1" customWidth="1"/>
    <col min="15114" max="15114" width="20" style="1" customWidth="1"/>
    <col min="15115" max="15115" width="17.28515625" style="1" bestFit="1" customWidth="1"/>
    <col min="15116" max="15361" width="9.140625" style="1"/>
    <col min="15362" max="15362" width="7.7109375" style="1" customWidth="1"/>
    <col min="15363" max="15363" width="73.42578125" style="1" customWidth="1"/>
    <col min="15364" max="15364" width="19.42578125" style="1" customWidth="1"/>
    <col min="15365" max="15365" width="19.140625" style="1" customWidth="1"/>
    <col min="15366" max="15366" width="19.42578125" style="1" customWidth="1"/>
    <col min="15367" max="15367" width="17.7109375" style="1" customWidth="1"/>
    <col min="15368" max="15368" width="18" style="1" customWidth="1"/>
    <col min="15369" max="15369" width="19.140625" style="1" customWidth="1"/>
    <col min="15370" max="15370" width="20" style="1" customWidth="1"/>
    <col min="15371" max="15371" width="17.28515625" style="1" bestFit="1" customWidth="1"/>
    <col min="15372" max="15617" width="9.140625" style="1"/>
    <col min="15618" max="15618" width="7.7109375" style="1" customWidth="1"/>
    <col min="15619" max="15619" width="73.42578125" style="1" customWidth="1"/>
    <col min="15620" max="15620" width="19.42578125" style="1" customWidth="1"/>
    <col min="15621" max="15621" width="19.140625" style="1" customWidth="1"/>
    <col min="15622" max="15622" width="19.42578125" style="1" customWidth="1"/>
    <col min="15623" max="15623" width="17.7109375" style="1" customWidth="1"/>
    <col min="15624" max="15624" width="18" style="1" customWidth="1"/>
    <col min="15625" max="15625" width="19.140625" style="1" customWidth="1"/>
    <col min="15626" max="15626" width="20" style="1" customWidth="1"/>
    <col min="15627" max="15627" width="17.28515625" style="1" bestFit="1" customWidth="1"/>
    <col min="15628" max="15873" width="9.140625" style="1"/>
    <col min="15874" max="15874" width="7.7109375" style="1" customWidth="1"/>
    <col min="15875" max="15875" width="73.42578125" style="1" customWidth="1"/>
    <col min="15876" max="15876" width="19.42578125" style="1" customWidth="1"/>
    <col min="15877" max="15877" width="19.140625" style="1" customWidth="1"/>
    <col min="15878" max="15878" width="19.42578125" style="1" customWidth="1"/>
    <col min="15879" max="15879" width="17.7109375" style="1" customWidth="1"/>
    <col min="15880" max="15880" width="18" style="1" customWidth="1"/>
    <col min="15881" max="15881" width="19.140625" style="1" customWidth="1"/>
    <col min="15882" max="15882" width="20" style="1" customWidth="1"/>
    <col min="15883" max="15883" width="17.28515625" style="1" bestFit="1" customWidth="1"/>
    <col min="15884" max="16129" width="9.140625" style="1"/>
    <col min="16130" max="16130" width="7.7109375" style="1" customWidth="1"/>
    <col min="16131" max="16131" width="73.42578125" style="1" customWidth="1"/>
    <col min="16132" max="16132" width="19.42578125" style="1" customWidth="1"/>
    <col min="16133" max="16133" width="19.140625" style="1" customWidth="1"/>
    <col min="16134" max="16134" width="19.42578125" style="1" customWidth="1"/>
    <col min="16135" max="16135" width="17.7109375" style="1" customWidth="1"/>
    <col min="16136" max="16136" width="18" style="1" customWidth="1"/>
    <col min="16137" max="16137" width="19.140625" style="1" customWidth="1"/>
    <col min="16138" max="16138" width="20" style="1" customWidth="1"/>
    <col min="16139" max="16139" width="17.28515625" style="1" bestFit="1" customWidth="1"/>
    <col min="16140" max="16384" width="9.140625" style="1"/>
  </cols>
  <sheetData>
    <row r="3" spans="2:16">
      <c r="P3" s="7"/>
    </row>
    <row r="4" spans="2:16">
      <c r="J4" s="1" t="s">
        <v>12</v>
      </c>
      <c r="P4" s="7"/>
    </row>
    <row r="5" spans="2:16">
      <c r="J5" s="1" t="s">
        <v>13</v>
      </c>
      <c r="P5" s="7"/>
    </row>
    <row r="6" spans="2:16">
      <c r="J6" s="1" t="s">
        <v>14</v>
      </c>
      <c r="P6" s="8"/>
    </row>
    <row r="7" spans="2:16" ht="18.75">
      <c r="C7" s="9" t="s">
        <v>15</v>
      </c>
      <c r="J7" s="1" t="s">
        <v>65</v>
      </c>
    </row>
    <row r="8" spans="2:16" ht="15.75" customHeight="1">
      <c r="C8" s="9"/>
    </row>
    <row r="9" spans="2:16" ht="30.75" customHeight="1">
      <c r="B9" s="82" t="s">
        <v>66</v>
      </c>
      <c r="C9" s="83"/>
      <c r="D9" s="83"/>
      <c r="E9" s="83"/>
      <c r="F9" s="83"/>
      <c r="G9" s="83"/>
      <c r="H9" s="83"/>
      <c r="I9" s="84"/>
      <c r="J9" s="84"/>
      <c r="K9" s="84"/>
    </row>
    <row r="10" spans="2:16" ht="18.75">
      <c r="C10" s="9"/>
    </row>
    <row r="11" spans="2:16">
      <c r="K11" s="10" t="s">
        <v>16</v>
      </c>
    </row>
    <row r="12" spans="2:16" ht="24.75" customHeight="1">
      <c r="B12" s="85" t="s">
        <v>17</v>
      </c>
      <c r="C12" s="85" t="s">
        <v>18</v>
      </c>
      <c r="D12" s="88" t="s">
        <v>19</v>
      </c>
      <c r="E12" s="89"/>
      <c r="F12" s="89"/>
      <c r="G12" s="90"/>
      <c r="H12" s="88" t="s">
        <v>20</v>
      </c>
      <c r="I12" s="91"/>
      <c r="J12" s="91"/>
      <c r="K12" s="92"/>
    </row>
    <row r="13" spans="2:16" ht="38.25" customHeight="1">
      <c r="B13" s="86"/>
      <c r="C13" s="87"/>
      <c r="D13" s="11" t="s">
        <v>21</v>
      </c>
      <c r="E13" s="12" t="s">
        <v>22</v>
      </c>
      <c r="F13" s="12" t="s">
        <v>23</v>
      </c>
      <c r="G13" s="11" t="s">
        <v>24</v>
      </c>
      <c r="H13" s="11" t="s">
        <v>21</v>
      </c>
      <c r="I13" s="12" t="s">
        <v>22</v>
      </c>
      <c r="J13" s="12" t="s">
        <v>23</v>
      </c>
      <c r="K13" s="11" t="s">
        <v>24</v>
      </c>
    </row>
    <row r="14" spans="2:16">
      <c r="B14" s="13" t="s">
        <v>25</v>
      </c>
      <c r="C14" s="14" t="s">
        <v>26</v>
      </c>
      <c r="D14" s="15">
        <v>54500</v>
      </c>
      <c r="E14" s="15">
        <v>54500</v>
      </c>
      <c r="F14" s="15">
        <v>2117.3200000000002</v>
      </c>
      <c r="G14" s="16">
        <f>+F14/E14</f>
        <v>3.8849908256880734E-2</v>
      </c>
      <c r="H14" s="15">
        <v>79000</v>
      </c>
      <c r="I14" s="15">
        <v>79000</v>
      </c>
      <c r="J14" s="15">
        <v>2000</v>
      </c>
      <c r="K14" s="16">
        <f>+J14/I14</f>
        <v>2.5316455696202531E-2</v>
      </c>
    </row>
    <row r="15" spans="2:16">
      <c r="B15" s="17" t="s">
        <v>27</v>
      </c>
      <c r="C15" s="18" t="s">
        <v>28</v>
      </c>
      <c r="D15" s="15">
        <v>171140</v>
      </c>
      <c r="E15" s="15">
        <v>172015</v>
      </c>
      <c r="F15" s="15">
        <v>86695.43</v>
      </c>
      <c r="G15" s="16">
        <f t="shared" ref="G15:G33" si="0">+F15/E15</f>
        <v>0.50399924425195475</v>
      </c>
      <c r="H15" s="15">
        <v>239265</v>
      </c>
      <c r="I15" s="15">
        <v>239520</v>
      </c>
      <c r="J15" s="15">
        <v>120020.43</v>
      </c>
      <c r="K15" s="16">
        <f t="shared" ref="K15:K33" si="1">+J15/I15</f>
        <v>0.5010872995991984</v>
      </c>
    </row>
    <row r="16" spans="2:16">
      <c r="B16" s="17" t="s">
        <v>29</v>
      </c>
      <c r="C16" s="18" t="s">
        <v>30</v>
      </c>
      <c r="D16" s="15">
        <v>5552100</v>
      </c>
      <c r="E16" s="15">
        <v>4594400</v>
      </c>
      <c r="F16" s="15">
        <v>685132.23</v>
      </c>
      <c r="G16" s="16">
        <f t="shared" si="0"/>
        <v>0.14912333057635382</v>
      </c>
      <c r="H16" s="15">
        <v>7373900</v>
      </c>
      <c r="I16" s="15">
        <v>7490200</v>
      </c>
      <c r="J16" s="15">
        <v>2559834.63</v>
      </c>
      <c r="K16" s="16">
        <f t="shared" si="1"/>
        <v>0.34175784758751432</v>
      </c>
    </row>
    <row r="17" spans="2:11">
      <c r="B17" s="17" t="s">
        <v>31</v>
      </c>
      <c r="C17" s="18" t="s">
        <v>32</v>
      </c>
      <c r="D17" s="15">
        <v>887000</v>
      </c>
      <c r="E17" s="15">
        <v>1023500</v>
      </c>
      <c r="F17" s="15">
        <v>407127.65</v>
      </c>
      <c r="G17" s="16">
        <f t="shared" si="0"/>
        <v>0.39777982413287738</v>
      </c>
      <c r="H17" s="15">
        <v>117100</v>
      </c>
      <c r="I17" s="15">
        <v>162100</v>
      </c>
      <c r="J17" s="15">
        <v>65180.69</v>
      </c>
      <c r="K17" s="16">
        <f t="shared" si="1"/>
        <v>0.40210172732880939</v>
      </c>
    </row>
    <row r="18" spans="2:11">
      <c r="B18" s="17" t="s">
        <v>33</v>
      </c>
      <c r="C18" s="18" t="s">
        <v>34</v>
      </c>
      <c r="D18" s="15">
        <v>2365200</v>
      </c>
      <c r="E18" s="15">
        <v>1069086</v>
      </c>
      <c r="F18" s="15">
        <v>533340.22</v>
      </c>
      <c r="G18" s="16">
        <f t="shared" si="0"/>
        <v>0.49887494551420558</v>
      </c>
      <c r="H18" s="15">
        <v>2365100</v>
      </c>
      <c r="I18" s="15">
        <v>1547100</v>
      </c>
      <c r="J18" s="15">
        <v>255982.1</v>
      </c>
      <c r="K18" s="16">
        <f t="shared" si="1"/>
        <v>0.16545931096890959</v>
      </c>
    </row>
    <row r="19" spans="2:11">
      <c r="B19" s="17" t="s">
        <v>35</v>
      </c>
      <c r="C19" s="18" t="s">
        <v>36</v>
      </c>
      <c r="D19" s="15">
        <v>561500</v>
      </c>
      <c r="E19" s="15">
        <v>561500</v>
      </c>
      <c r="F19" s="15">
        <v>320621.34999999998</v>
      </c>
      <c r="G19" s="16">
        <f t="shared" si="0"/>
        <v>0.5710086375779162</v>
      </c>
      <c r="H19" s="15">
        <v>7736100</v>
      </c>
      <c r="I19" s="15">
        <v>7404436</v>
      </c>
      <c r="J19" s="15">
        <v>3670507.13</v>
      </c>
      <c r="K19" s="16">
        <f t="shared" si="1"/>
        <v>0.49571731459357604</v>
      </c>
    </row>
    <row r="20" spans="2:11">
      <c r="B20" s="17" t="s">
        <v>37</v>
      </c>
      <c r="C20" s="18" t="s">
        <v>38</v>
      </c>
      <c r="D20" s="15">
        <v>5000</v>
      </c>
      <c r="E20" s="15">
        <v>5000</v>
      </c>
      <c r="F20" s="15">
        <v>0</v>
      </c>
      <c r="G20" s="16">
        <f t="shared" si="0"/>
        <v>0</v>
      </c>
      <c r="H20" s="15">
        <v>5000</v>
      </c>
      <c r="I20" s="15">
        <v>5000</v>
      </c>
      <c r="J20" s="15">
        <v>0</v>
      </c>
      <c r="K20" s="16">
        <f t="shared" si="1"/>
        <v>0</v>
      </c>
    </row>
    <row r="21" spans="2:11" ht="19.5" customHeight="1">
      <c r="B21" s="19">
        <v>754</v>
      </c>
      <c r="C21" s="18" t="s">
        <v>39</v>
      </c>
      <c r="D21" s="15">
        <v>5206150</v>
      </c>
      <c r="E21" s="15">
        <v>5418065</v>
      </c>
      <c r="F21" s="15">
        <v>3393032.89</v>
      </c>
      <c r="G21" s="16">
        <f t="shared" si="0"/>
        <v>0.62624440459832065</v>
      </c>
      <c r="H21" s="15">
        <v>5259600</v>
      </c>
      <c r="I21" s="15">
        <v>5471515</v>
      </c>
      <c r="J21" s="15">
        <v>2983843.57</v>
      </c>
      <c r="K21" s="16">
        <f t="shared" si="1"/>
        <v>0.54534138533843002</v>
      </c>
    </row>
    <row r="22" spans="2:11" ht="31.5">
      <c r="B22" s="17" t="s">
        <v>40</v>
      </c>
      <c r="C22" s="18" t="s">
        <v>41</v>
      </c>
      <c r="D22" s="15">
        <v>9737904</v>
      </c>
      <c r="E22" s="15">
        <v>9848904</v>
      </c>
      <c r="F22" s="15">
        <v>4568878.87</v>
      </c>
      <c r="G22" s="16">
        <f t="shared" si="0"/>
        <v>0.46389718795106544</v>
      </c>
      <c r="H22" s="15">
        <v>0</v>
      </c>
      <c r="I22" s="15">
        <v>0</v>
      </c>
      <c r="J22" s="15">
        <v>0</v>
      </c>
      <c r="K22" s="16">
        <v>0</v>
      </c>
    </row>
    <row r="23" spans="2:11">
      <c r="B23" s="19">
        <v>757</v>
      </c>
      <c r="C23" s="18" t="s">
        <v>42</v>
      </c>
      <c r="D23" s="15">
        <v>0</v>
      </c>
      <c r="E23" s="15">
        <v>0</v>
      </c>
      <c r="F23" s="15">
        <v>0</v>
      </c>
      <c r="G23" s="16"/>
      <c r="H23" s="15">
        <v>2500000</v>
      </c>
      <c r="I23" s="15">
        <v>2500000</v>
      </c>
      <c r="J23" s="15">
        <v>722932.76</v>
      </c>
      <c r="K23" s="16">
        <f t="shared" si="1"/>
        <v>0.28917310400000001</v>
      </c>
    </row>
    <row r="24" spans="2:11">
      <c r="B24" s="19">
        <v>758</v>
      </c>
      <c r="C24" s="18" t="s">
        <v>43</v>
      </c>
      <c r="D24" s="15">
        <v>47091953</v>
      </c>
      <c r="E24" s="15">
        <v>46524361</v>
      </c>
      <c r="F24" s="15">
        <v>27452911.510000002</v>
      </c>
      <c r="G24" s="16">
        <f t="shared" si="0"/>
        <v>0.5900760573584235</v>
      </c>
      <c r="H24" s="15">
        <v>253899</v>
      </c>
      <c r="I24" s="15">
        <v>253899</v>
      </c>
      <c r="J24" s="15">
        <v>0</v>
      </c>
      <c r="K24" s="16">
        <f t="shared" si="1"/>
        <v>0</v>
      </c>
    </row>
    <row r="25" spans="2:11">
      <c r="B25" s="19">
        <v>801</v>
      </c>
      <c r="C25" s="18" t="s">
        <v>44</v>
      </c>
      <c r="D25" s="15">
        <v>4315616</v>
      </c>
      <c r="E25" s="15">
        <v>4991551</v>
      </c>
      <c r="F25" s="15">
        <v>1857155.51</v>
      </c>
      <c r="G25" s="16">
        <f t="shared" si="0"/>
        <v>0.37205980866468158</v>
      </c>
      <c r="H25" s="15">
        <v>37839177</v>
      </c>
      <c r="I25" s="15">
        <v>39303305</v>
      </c>
      <c r="J25" s="15">
        <v>19335019.93</v>
      </c>
      <c r="K25" s="16">
        <f t="shared" si="1"/>
        <v>0.4919438690970136</v>
      </c>
    </row>
    <row r="26" spans="2:11">
      <c r="B26" s="19">
        <v>851</v>
      </c>
      <c r="C26" s="18" t="s">
        <v>45</v>
      </c>
      <c r="D26" s="15">
        <v>2814000</v>
      </c>
      <c r="E26" s="15">
        <v>2852000</v>
      </c>
      <c r="F26" s="15">
        <v>1731609</v>
      </c>
      <c r="G26" s="16">
        <f t="shared" si="0"/>
        <v>0.60715603085553993</v>
      </c>
      <c r="H26" s="15">
        <v>2929000</v>
      </c>
      <c r="I26" s="15">
        <v>2973500</v>
      </c>
      <c r="J26" s="15">
        <v>1806198.55</v>
      </c>
      <c r="K26" s="16">
        <f t="shared" si="1"/>
        <v>0.60743183117538257</v>
      </c>
    </row>
    <row r="27" spans="2:11">
      <c r="B27" s="19">
        <v>852</v>
      </c>
      <c r="C27" s="18" t="s">
        <v>46</v>
      </c>
      <c r="D27" s="15">
        <v>3068900</v>
      </c>
      <c r="E27" s="15">
        <v>3098180</v>
      </c>
      <c r="F27" s="15">
        <v>1425363.71</v>
      </c>
      <c r="G27" s="16">
        <f t="shared" si="0"/>
        <v>0.46006484774932377</v>
      </c>
      <c r="H27" s="15">
        <v>7702800</v>
      </c>
      <c r="I27" s="15">
        <v>7731400</v>
      </c>
      <c r="J27" s="15">
        <v>3708416.03</v>
      </c>
      <c r="K27" s="16">
        <f t="shared" si="1"/>
        <v>0.47965646972087844</v>
      </c>
    </row>
    <row r="28" spans="2:11">
      <c r="B28" s="19">
        <v>853</v>
      </c>
      <c r="C28" s="18" t="s">
        <v>47</v>
      </c>
      <c r="D28" s="15">
        <v>2693737</v>
      </c>
      <c r="E28" s="15">
        <v>3693717</v>
      </c>
      <c r="F28" s="15">
        <v>2093453.56</v>
      </c>
      <c r="G28" s="16">
        <f t="shared" si="0"/>
        <v>0.56676068036614613</v>
      </c>
      <c r="H28" s="15">
        <v>4273859</v>
      </c>
      <c r="I28" s="15">
        <v>5362516</v>
      </c>
      <c r="J28" s="15">
        <v>2637227.2000000002</v>
      </c>
      <c r="K28" s="16">
        <f t="shared" si="1"/>
        <v>0.49178915270369361</v>
      </c>
    </row>
    <row r="29" spans="2:11">
      <c r="B29" s="19">
        <v>854</v>
      </c>
      <c r="C29" s="18" t="s">
        <v>48</v>
      </c>
      <c r="D29" s="15">
        <v>224300</v>
      </c>
      <c r="E29" s="15">
        <v>229868</v>
      </c>
      <c r="F29" s="15">
        <v>129230.43</v>
      </c>
      <c r="G29" s="16">
        <f t="shared" si="0"/>
        <v>0.56219408530112935</v>
      </c>
      <c r="H29" s="15">
        <v>5967200</v>
      </c>
      <c r="I29" s="15">
        <v>5977600</v>
      </c>
      <c r="J29" s="15">
        <v>3244260.04</v>
      </c>
      <c r="K29" s="16">
        <f t="shared" si="1"/>
        <v>0.54273622189507498</v>
      </c>
    </row>
    <row r="30" spans="2:11">
      <c r="B30" s="19">
        <v>900</v>
      </c>
      <c r="C30" s="18" t="s">
        <v>49</v>
      </c>
      <c r="D30" s="15">
        <v>201000</v>
      </c>
      <c r="E30" s="15">
        <v>201000</v>
      </c>
      <c r="F30" s="15">
        <v>69184.960000000006</v>
      </c>
      <c r="G30" s="16">
        <f t="shared" si="0"/>
        <v>0.34420378109452737</v>
      </c>
      <c r="H30" s="15">
        <v>176000</v>
      </c>
      <c r="I30" s="15">
        <v>508688</v>
      </c>
      <c r="J30" s="15">
        <v>0</v>
      </c>
      <c r="K30" s="16">
        <f t="shared" si="1"/>
        <v>0</v>
      </c>
    </row>
    <row r="31" spans="2:11">
      <c r="B31" s="19">
        <v>921</v>
      </c>
      <c r="C31" s="18" t="s">
        <v>50</v>
      </c>
      <c r="D31" s="15">
        <v>0</v>
      </c>
      <c r="E31" s="15">
        <v>0</v>
      </c>
      <c r="F31" s="15">
        <v>0</v>
      </c>
      <c r="G31" s="16"/>
      <c r="H31" s="15">
        <v>260000</v>
      </c>
      <c r="I31" s="15">
        <v>235066</v>
      </c>
      <c r="J31" s="15">
        <v>144966</v>
      </c>
      <c r="K31" s="16">
        <f t="shared" si="1"/>
        <v>0.61670339394042528</v>
      </c>
    </row>
    <row r="32" spans="2:11">
      <c r="B32" s="20">
        <v>926</v>
      </c>
      <c r="C32" s="21" t="s">
        <v>51</v>
      </c>
      <c r="D32" s="15">
        <v>530000</v>
      </c>
      <c r="E32" s="15">
        <v>0</v>
      </c>
      <c r="F32" s="15">
        <v>0</v>
      </c>
      <c r="G32" s="16"/>
      <c r="H32" s="15">
        <v>403000</v>
      </c>
      <c r="I32" s="15">
        <v>427934</v>
      </c>
      <c r="J32" s="15">
        <v>104330.55</v>
      </c>
      <c r="K32" s="16">
        <f t="shared" si="1"/>
        <v>0.24380056270359449</v>
      </c>
    </row>
    <row r="33" spans="2:12" ht="24" customHeight="1">
      <c r="B33" s="22"/>
      <c r="C33" s="23" t="s">
        <v>52</v>
      </c>
      <c r="D33" s="24">
        <f>SUM(D14:D32)</f>
        <v>85480000</v>
      </c>
      <c r="E33" s="24">
        <f>SUM(E14:E32)</f>
        <v>84337647</v>
      </c>
      <c r="F33" s="24">
        <f>SUM(F14:F32)</f>
        <v>44755854.640000001</v>
      </c>
      <c r="G33" s="25">
        <f t="shared" si="0"/>
        <v>0.5306746895606419</v>
      </c>
      <c r="H33" s="26">
        <f>SUM(H14:H32)</f>
        <v>85480000</v>
      </c>
      <c r="I33" s="26">
        <f>SUM(I14:I32)</f>
        <v>87672779</v>
      </c>
      <c r="J33" s="26">
        <f>SUM(J14:J32)</f>
        <v>41360719.609999999</v>
      </c>
      <c r="K33" s="25">
        <f t="shared" si="1"/>
        <v>0.47176238830070621</v>
      </c>
      <c r="L33" s="27"/>
    </row>
    <row r="34" spans="2:12">
      <c r="H34" s="28"/>
    </row>
    <row r="35" spans="2:12">
      <c r="B35" s="1" t="s">
        <v>59</v>
      </c>
      <c r="D35" s="29">
        <f>+E33</f>
        <v>84337647</v>
      </c>
      <c r="H35" s="27"/>
    </row>
    <row r="36" spans="2:12">
      <c r="B36" s="1" t="s">
        <v>60</v>
      </c>
      <c r="D36" s="29">
        <f>+I33</f>
        <v>87672779</v>
      </c>
      <c r="E36" s="6"/>
    </row>
    <row r="37" spans="2:12" ht="18" customHeight="1">
      <c r="B37" s="1" t="s">
        <v>61</v>
      </c>
      <c r="D37" s="30">
        <f>+D35-D36</f>
        <v>-3335132</v>
      </c>
    </row>
    <row r="38" spans="2:12" ht="19.5" customHeight="1">
      <c r="D38" s="29"/>
    </row>
    <row r="39" spans="2:12" ht="20.25" customHeight="1">
      <c r="B39" s="1" t="s">
        <v>62</v>
      </c>
      <c r="D39" s="29">
        <f>+F33</f>
        <v>44755854.640000001</v>
      </c>
    </row>
    <row r="40" spans="2:12">
      <c r="B40" s="1" t="s">
        <v>63</v>
      </c>
      <c r="D40" s="29">
        <f>+J33</f>
        <v>41360719.609999999</v>
      </c>
    </row>
    <row r="41" spans="2:12">
      <c r="B41" s="1" t="s">
        <v>64</v>
      </c>
      <c r="D41" s="30">
        <f>+D39-D40</f>
        <v>3395135.0300000012</v>
      </c>
    </row>
    <row r="61" spans="2:4">
      <c r="B61" s="13"/>
      <c r="C61" s="31" t="s">
        <v>26</v>
      </c>
      <c r="D61" s="15">
        <v>2117.3200000000002</v>
      </c>
    </row>
    <row r="62" spans="2:4">
      <c r="B62" s="17"/>
      <c r="C62" s="32" t="s">
        <v>28</v>
      </c>
      <c r="D62" s="15">
        <v>86695.43</v>
      </c>
    </row>
    <row r="63" spans="2:4">
      <c r="B63" s="17"/>
      <c r="C63" s="32" t="s">
        <v>30</v>
      </c>
      <c r="D63" s="15">
        <v>685132.23</v>
      </c>
    </row>
    <row r="64" spans="2:4">
      <c r="B64" s="17"/>
      <c r="C64" s="32" t="s">
        <v>32</v>
      </c>
      <c r="D64" s="15">
        <v>407127.65</v>
      </c>
    </row>
    <row r="65" spans="2:4">
      <c r="B65" s="17"/>
      <c r="C65" s="32" t="s">
        <v>34</v>
      </c>
      <c r="D65" s="15">
        <v>533340.22</v>
      </c>
    </row>
    <row r="66" spans="2:4">
      <c r="B66" s="17"/>
      <c r="C66" s="32" t="s">
        <v>36</v>
      </c>
      <c r="D66" s="15">
        <v>320621.34999999998</v>
      </c>
    </row>
    <row r="67" spans="2:4">
      <c r="B67" s="17"/>
      <c r="C67" s="32" t="s">
        <v>38</v>
      </c>
      <c r="D67" s="15">
        <v>0</v>
      </c>
    </row>
    <row r="68" spans="2:4">
      <c r="B68" s="19"/>
      <c r="C68" s="32" t="s">
        <v>39</v>
      </c>
      <c r="D68" s="15">
        <v>3393032.89</v>
      </c>
    </row>
    <row r="69" spans="2:4">
      <c r="B69" s="17"/>
      <c r="C69" s="32" t="s">
        <v>53</v>
      </c>
      <c r="D69" s="15">
        <v>4568878.87</v>
      </c>
    </row>
    <row r="70" spans="2:4">
      <c r="B70" s="19"/>
      <c r="C70" s="32" t="s">
        <v>43</v>
      </c>
      <c r="D70" s="15">
        <v>27452911.510000002</v>
      </c>
    </row>
    <row r="71" spans="2:4">
      <c r="B71" s="19"/>
      <c r="C71" s="32" t="s">
        <v>44</v>
      </c>
      <c r="D71" s="15">
        <v>1857155.51</v>
      </c>
    </row>
    <row r="72" spans="2:4">
      <c r="B72" s="19"/>
      <c r="C72" s="32" t="s">
        <v>45</v>
      </c>
      <c r="D72" s="15">
        <v>1731609</v>
      </c>
    </row>
    <row r="73" spans="2:4">
      <c r="B73" s="19"/>
      <c r="C73" s="32" t="s">
        <v>46</v>
      </c>
      <c r="D73" s="15">
        <v>1425363.71</v>
      </c>
    </row>
    <row r="74" spans="2:4">
      <c r="B74" s="19"/>
      <c r="C74" s="32" t="s">
        <v>47</v>
      </c>
      <c r="D74" s="15">
        <v>2093453.56</v>
      </c>
    </row>
    <row r="75" spans="2:4">
      <c r="B75" s="19"/>
      <c r="C75" s="32" t="s">
        <v>48</v>
      </c>
      <c r="D75" s="15">
        <v>129230.43</v>
      </c>
    </row>
    <row r="76" spans="2:4">
      <c r="B76" s="19"/>
      <c r="C76" s="33" t="s">
        <v>49</v>
      </c>
      <c r="D76" s="15">
        <v>69184.960000000006</v>
      </c>
    </row>
    <row r="77" spans="2:4">
      <c r="B77" s="19"/>
      <c r="C77" s="34" t="s">
        <v>54</v>
      </c>
      <c r="D77" s="15"/>
    </row>
    <row r="78" spans="2:4" ht="18.75">
      <c r="B78" s="22"/>
      <c r="C78" s="23" t="s">
        <v>52</v>
      </c>
      <c r="D78" s="15">
        <f>D61+D62+D63+D64+D65+D66+D67+D68+D69+D70+D71+D72+D73+D74+D75+D76+D77</f>
        <v>44755854.640000001</v>
      </c>
    </row>
    <row r="133" spans="2:4">
      <c r="B133" s="13"/>
      <c r="C133" s="14" t="s">
        <v>26</v>
      </c>
      <c r="D133" s="15">
        <v>2000</v>
      </c>
    </row>
    <row r="134" spans="2:4">
      <c r="B134" s="17"/>
      <c r="C134" s="18" t="s">
        <v>28</v>
      </c>
      <c r="D134" s="15">
        <v>120020.43</v>
      </c>
    </row>
    <row r="135" spans="2:4">
      <c r="B135" s="17"/>
      <c r="C135" s="18" t="s">
        <v>30</v>
      </c>
      <c r="D135" s="15">
        <v>2559834.63</v>
      </c>
    </row>
    <row r="136" spans="2:4">
      <c r="B136" s="17"/>
      <c r="C136" s="18" t="s">
        <v>32</v>
      </c>
      <c r="D136" s="15">
        <v>65180.69</v>
      </c>
    </row>
    <row r="137" spans="2:4">
      <c r="B137" s="17"/>
      <c r="C137" s="18" t="s">
        <v>34</v>
      </c>
      <c r="D137" s="15">
        <v>255982.1</v>
      </c>
    </row>
    <row r="138" spans="2:4">
      <c r="B138" s="17"/>
      <c r="C138" s="18" t="s">
        <v>36</v>
      </c>
      <c r="D138" s="15">
        <v>3670507.13</v>
      </c>
    </row>
    <row r="139" spans="2:4">
      <c r="B139" s="17"/>
      <c r="C139" s="18" t="s">
        <v>38</v>
      </c>
      <c r="D139" s="15">
        <v>0</v>
      </c>
    </row>
    <row r="140" spans="2:4">
      <c r="B140" s="19"/>
      <c r="C140" s="18" t="s">
        <v>55</v>
      </c>
      <c r="D140" s="15">
        <v>2983843.57</v>
      </c>
    </row>
    <row r="141" spans="2:4">
      <c r="B141" s="19"/>
      <c r="C141" s="18" t="s">
        <v>42</v>
      </c>
      <c r="D141" s="15">
        <v>722932.76</v>
      </c>
    </row>
    <row r="142" spans="2:4">
      <c r="B142" s="19"/>
      <c r="C142" s="18" t="s">
        <v>43</v>
      </c>
      <c r="D142" s="15">
        <v>0</v>
      </c>
    </row>
    <row r="143" spans="2:4">
      <c r="B143" s="19"/>
      <c r="C143" s="18" t="s">
        <v>44</v>
      </c>
      <c r="D143" s="15">
        <v>19335019.93</v>
      </c>
    </row>
    <row r="144" spans="2:4">
      <c r="B144" s="19"/>
      <c r="C144" s="18" t="s">
        <v>45</v>
      </c>
      <c r="D144" s="15">
        <v>1806198.55</v>
      </c>
    </row>
    <row r="145" spans="2:4">
      <c r="B145" s="19"/>
      <c r="C145" s="18" t="s">
        <v>46</v>
      </c>
      <c r="D145" s="15">
        <v>3708416.03</v>
      </c>
    </row>
    <row r="146" spans="2:4">
      <c r="B146" s="19"/>
      <c r="C146" s="18" t="s">
        <v>47</v>
      </c>
      <c r="D146" s="15">
        <v>2637227.2000000002</v>
      </c>
    </row>
    <row r="147" spans="2:4">
      <c r="B147" s="19"/>
      <c r="C147" s="18" t="s">
        <v>48</v>
      </c>
      <c r="D147" s="15">
        <v>3244260.04</v>
      </c>
    </row>
    <row r="148" spans="2:4">
      <c r="B148" s="19"/>
      <c r="C148" s="18" t="s">
        <v>49</v>
      </c>
      <c r="D148" s="15">
        <v>0</v>
      </c>
    </row>
    <row r="149" spans="2:4">
      <c r="B149" s="19"/>
      <c r="C149" s="18" t="s">
        <v>50</v>
      </c>
      <c r="D149" s="15">
        <v>144966</v>
      </c>
    </row>
    <row r="150" spans="2:4">
      <c r="B150" s="20"/>
      <c r="C150" s="21" t="s">
        <v>51</v>
      </c>
      <c r="D150" s="15">
        <v>104330.55</v>
      </c>
    </row>
    <row r="151" spans="2:4" ht="18.75">
      <c r="B151" s="22"/>
      <c r="C151" s="23" t="s">
        <v>52</v>
      </c>
      <c r="D151" s="15">
        <f>D133+D134+D135+D136+D137+D138+D139+D140+D141+D142+D143+D144+D145+D146+D147+D148+D149+D150</f>
        <v>41360719.609999999</v>
      </c>
    </row>
    <row r="152" spans="2:4" ht="18.75">
      <c r="D152" s="26"/>
    </row>
    <row r="216" spans="2:7" ht="16.5" thickBot="1"/>
    <row r="217" spans="2:7" ht="20.25" thickTop="1" thickBot="1">
      <c r="B217" s="79" t="s">
        <v>17</v>
      </c>
      <c r="C217" s="79" t="s">
        <v>18</v>
      </c>
      <c r="D217" s="79" t="s">
        <v>19</v>
      </c>
      <c r="E217" s="79"/>
      <c r="F217" s="79"/>
      <c r="G217" s="79"/>
    </row>
    <row r="218" spans="2:7" ht="39" thickTop="1" thickBot="1">
      <c r="B218" s="80"/>
      <c r="C218" s="79"/>
      <c r="D218" s="35" t="s">
        <v>21</v>
      </c>
      <c r="E218" s="36" t="s">
        <v>22</v>
      </c>
      <c r="F218" s="36" t="s">
        <v>23</v>
      </c>
      <c r="G218" s="35" t="s">
        <v>24</v>
      </c>
    </row>
    <row r="219" spans="2:7" ht="17.25" thickTop="1" thickBot="1">
      <c r="B219" s="37" t="s">
        <v>25</v>
      </c>
      <c r="C219" s="38" t="s">
        <v>26</v>
      </c>
      <c r="D219" s="39">
        <v>50500</v>
      </c>
      <c r="E219" s="39">
        <v>50500</v>
      </c>
      <c r="F219" s="39">
        <v>795.3</v>
      </c>
      <c r="G219" s="40">
        <f>+F219/E219</f>
        <v>1.5748514851485148E-2</v>
      </c>
    </row>
    <row r="220" spans="2:7" ht="17.25" thickTop="1" thickBot="1">
      <c r="B220" s="37" t="s">
        <v>27</v>
      </c>
      <c r="C220" s="41" t="s">
        <v>28</v>
      </c>
      <c r="D220" s="39">
        <v>148100</v>
      </c>
      <c r="E220" s="39">
        <v>148100</v>
      </c>
      <c r="F220" s="39">
        <v>75813.66</v>
      </c>
      <c r="G220" s="40">
        <f t="shared" ref="G220:G234" si="2">+F220/E220</f>
        <v>0.51190857528696831</v>
      </c>
    </row>
    <row r="221" spans="2:7" ht="17.25" thickTop="1" thickBot="1">
      <c r="B221" s="37" t="s">
        <v>29</v>
      </c>
      <c r="C221" s="41" t="s">
        <v>30</v>
      </c>
      <c r="D221" s="39">
        <v>300</v>
      </c>
      <c r="E221" s="39">
        <v>826927</v>
      </c>
      <c r="F221" s="39">
        <v>826752.87</v>
      </c>
      <c r="G221" s="40">
        <f t="shared" si="2"/>
        <v>0.99978942518505265</v>
      </c>
    </row>
    <row r="222" spans="2:7" ht="17.25" thickTop="1" thickBot="1">
      <c r="B222" s="37" t="s">
        <v>31</v>
      </c>
      <c r="C222" s="41" t="s">
        <v>32</v>
      </c>
      <c r="D222" s="39">
        <v>311600</v>
      </c>
      <c r="E222" s="39">
        <v>316378</v>
      </c>
      <c r="F222" s="39">
        <v>138686.09</v>
      </c>
      <c r="G222" s="40">
        <f t="shared" si="2"/>
        <v>0.4383556694839717</v>
      </c>
    </row>
    <row r="223" spans="2:7" ht="17.25" thickTop="1" thickBot="1">
      <c r="B223" s="37" t="s">
        <v>33</v>
      </c>
      <c r="C223" s="41" t="s">
        <v>34</v>
      </c>
      <c r="D223" s="39">
        <v>245900</v>
      </c>
      <c r="E223" s="39">
        <v>329650</v>
      </c>
      <c r="F223" s="39">
        <v>119402.62</v>
      </c>
      <c r="G223" s="40">
        <f t="shared" si="2"/>
        <v>0.36221028363415742</v>
      </c>
    </row>
    <row r="224" spans="2:7" ht="17.25" thickTop="1" thickBot="1">
      <c r="B224" s="37" t="s">
        <v>35</v>
      </c>
      <c r="C224" s="41" t="s">
        <v>36</v>
      </c>
      <c r="D224" s="39">
        <v>313630</v>
      </c>
      <c r="E224" s="39">
        <v>316810</v>
      </c>
      <c r="F224" s="39">
        <v>214844.15</v>
      </c>
      <c r="G224" s="40">
        <f t="shared" si="2"/>
        <v>0.67814825920898958</v>
      </c>
    </row>
    <row r="225" spans="2:7" ht="33" thickTop="1" thickBot="1">
      <c r="B225" s="37" t="s">
        <v>56</v>
      </c>
      <c r="C225" s="42" t="s">
        <v>57</v>
      </c>
      <c r="D225" s="39">
        <v>0</v>
      </c>
      <c r="E225" s="39">
        <v>130</v>
      </c>
      <c r="F225" s="39">
        <v>130</v>
      </c>
      <c r="G225" s="40">
        <f t="shared" si="2"/>
        <v>1</v>
      </c>
    </row>
    <row r="226" spans="2:7" ht="17.25" thickTop="1" thickBot="1">
      <c r="B226" s="43">
        <v>754</v>
      </c>
      <c r="C226" s="41" t="s">
        <v>39</v>
      </c>
      <c r="D226" s="39">
        <v>3768800</v>
      </c>
      <c r="E226" s="39">
        <v>4100300</v>
      </c>
      <c r="F226" s="39">
        <v>2393594.9900000002</v>
      </c>
      <c r="G226" s="40">
        <f t="shared" si="2"/>
        <v>0.58376094188230132</v>
      </c>
    </row>
    <row r="227" spans="2:7" ht="33" thickTop="1" thickBot="1">
      <c r="B227" s="37" t="s">
        <v>40</v>
      </c>
      <c r="C227" s="41" t="s">
        <v>41</v>
      </c>
      <c r="D227" s="39">
        <v>8266598</v>
      </c>
      <c r="E227" s="39">
        <v>8181174</v>
      </c>
      <c r="F227" s="39">
        <v>4252081.1100000003</v>
      </c>
      <c r="G227" s="40">
        <f t="shared" si="2"/>
        <v>0.51973972317420458</v>
      </c>
    </row>
    <row r="228" spans="2:7" ht="17.25" thickTop="1" thickBot="1">
      <c r="B228" s="43">
        <v>758</v>
      </c>
      <c r="C228" s="41" t="s">
        <v>43</v>
      </c>
      <c r="D228" s="39">
        <v>28656282</v>
      </c>
      <c r="E228" s="39">
        <v>31741091</v>
      </c>
      <c r="F228" s="39">
        <v>18659570.210000001</v>
      </c>
      <c r="G228" s="40">
        <f t="shared" si="2"/>
        <v>0.58786795356215071</v>
      </c>
    </row>
    <row r="229" spans="2:7" ht="17.25" thickTop="1" thickBot="1">
      <c r="B229" s="43">
        <v>801</v>
      </c>
      <c r="C229" s="41" t="s">
        <v>44</v>
      </c>
      <c r="D229" s="39">
        <v>64943</v>
      </c>
      <c r="E229" s="39">
        <v>67143</v>
      </c>
      <c r="F229" s="39">
        <v>32425.72</v>
      </c>
      <c r="G229" s="40">
        <f t="shared" si="2"/>
        <v>0.48293522779738768</v>
      </c>
    </row>
    <row r="230" spans="2:7" ht="17.25" thickTop="1" thickBot="1">
      <c r="B230" s="43">
        <v>803</v>
      </c>
      <c r="C230" s="41" t="s">
        <v>58</v>
      </c>
      <c r="D230" s="39">
        <v>43190</v>
      </c>
      <c r="E230" s="39">
        <v>43190</v>
      </c>
      <c r="F230" s="39">
        <v>43190</v>
      </c>
      <c r="G230" s="40">
        <f t="shared" si="2"/>
        <v>1</v>
      </c>
    </row>
    <row r="231" spans="2:7" ht="17.25" thickTop="1" thickBot="1">
      <c r="B231" s="43">
        <v>851</v>
      </c>
      <c r="C231" s="41" t="s">
        <v>45</v>
      </c>
      <c r="D231" s="39">
        <v>1293200</v>
      </c>
      <c r="E231" s="39">
        <v>1274402</v>
      </c>
      <c r="F231" s="39">
        <v>570482.14</v>
      </c>
      <c r="G231" s="40">
        <f t="shared" si="2"/>
        <v>0.44764692773551834</v>
      </c>
    </row>
    <row r="232" spans="2:7" ht="17.25" thickTop="1" thickBot="1">
      <c r="B232" s="43">
        <v>852</v>
      </c>
      <c r="C232" s="41" t="s">
        <v>46</v>
      </c>
      <c r="D232" s="39">
        <v>2327560</v>
      </c>
      <c r="E232" s="39">
        <v>2077581</v>
      </c>
      <c r="F232" s="39">
        <v>970216.95</v>
      </c>
      <c r="G232" s="40">
        <f t="shared" si="2"/>
        <v>0.46699356126187136</v>
      </c>
    </row>
    <row r="233" spans="2:7" ht="17.25" thickTop="1" thickBot="1">
      <c r="B233" s="43">
        <v>853</v>
      </c>
      <c r="C233" s="41" t="s">
        <v>47</v>
      </c>
      <c r="D233" s="39">
        <v>547800</v>
      </c>
      <c r="E233" s="39">
        <v>547800</v>
      </c>
      <c r="F233" s="39">
        <v>264913.34000000003</v>
      </c>
      <c r="G233" s="40">
        <f t="shared" si="2"/>
        <v>0.48359499817451629</v>
      </c>
    </row>
    <row r="234" spans="2:7" ht="17.25" thickTop="1" thickBot="1">
      <c r="B234" s="43">
        <v>854</v>
      </c>
      <c r="C234" s="41" t="s">
        <v>48</v>
      </c>
      <c r="D234" s="39">
        <v>479000</v>
      </c>
      <c r="E234" s="39">
        <v>563891</v>
      </c>
      <c r="F234" s="39">
        <v>423020.21</v>
      </c>
      <c r="G234" s="40">
        <f t="shared" si="2"/>
        <v>0.75018081508660361</v>
      </c>
    </row>
    <row r="235" spans="2:7" ht="20.25" thickTop="1" thickBot="1">
      <c r="B235" s="44"/>
      <c r="C235" s="45" t="s">
        <v>52</v>
      </c>
      <c r="D235" s="46">
        <f>SUM(D219:D234)</f>
        <v>46517403</v>
      </c>
      <c r="E235" s="46">
        <f>SUM(E219:E234)</f>
        <v>50585067</v>
      </c>
      <c r="F235" s="46">
        <f>SUM(F219:F234)</f>
        <v>28985919.359999999</v>
      </c>
      <c r="G235" s="47">
        <f>+F235/E235</f>
        <v>0.5730133630148202</v>
      </c>
    </row>
    <row r="236" spans="2:7" ht="16.5" thickTop="1"/>
    <row r="242" spans="2:7" ht="16.5" thickBot="1"/>
    <row r="243" spans="2:7" ht="30" customHeight="1" thickTop="1" thickBot="1">
      <c r="B243" s="79" t="s">
        <v>17</v>
      </c>
      <c r="C243" s="79" t="s">
        <v>18</v>
      </c>
      <c r="D243" s="79" t="s">
        <v>20</v>
      </c>
      <c r="E243" s="81"/>
      <c r="F243" s="81"/>
      <c r="G243" s="81"/>
    </row>
    <row r="244" spans="2:7" ht="39" thickTop="1" thickBot="1">
      <c r="B244" s="80"/>
      <c r="C244" s="79"/>
      <c r="D244" s="35" t="s">
        <v>21</v>
      </c>
      <c r="E244" s="36" t="s">
        <v>22</v>
      </c>
      <c r="F244" s="36" t="s">
        <v>23</v>
      </c>
      <c r="G244" s="35" t="s">
        <v>24</v>
      </c>
    </row>
    <row r="245" spans="2:7" ht="17.25" thickTop="1" thickBot="1">
      <c r="B245" s="37" t="s">
        <v>25</v>
      </c>
      <c r="C245" s="38" t="s">
        <v>26</v>
      </c>
      <c r="D245" s="39">
        <v>50000</v>
      </c>
      <c r="E245" s="39">
        <v>50000</v>
      </c>
      <c r="F245" s="39">
        <v>2353.9</v>
      </c>
      <c r="G245" s="40">
        <f>+F245/E245</f>
        <v>4.7078000000000002E-2</v>
      </c>
    </row>
    <row r="246" spans="2:7" ht="17.25" thickTop="1" thickBot="1">
      <c r="B246" s="37" t="s">
        <v>27</v>
      </c>
      <c r="C246" s="41" t="s">
        <v>28</v>
      </c>
      <c r="D246" s="39">
        <v>177300</v>
      </c>
      <c r="E246" s="39">
        <v>177300</v>
      </c>
      <c r="F246" s="39">
        <v>90393</v>
      </c>
      <c r="G246" s="40">
        <f t="shared" ref="G246:G263" si="3">+F246/E246</f>
        <v>0.50983079526226738</v>
      </c>
    </row>
    <row r="247" spans="2:7" ht="17.25" thickTop="1" thickBot="1">
      <c r="B247" s="37" t="s">
        <v>29</v>
      </c>
      <c r="C247" s="41" t="s">
        <v>30</v>
      </c>
      <c r="D247" s="39">
        <v>3826000</v>
      </c>
      <c r="E247" s="39">
        <v>3433500</v>
      </c>
      <c r="F247" s="39">
        <v>1184502.04</v>
      </c>
      <c r="G247" s="40">
        <f t="shared" si="3"/>
        <v>0.34498384738604926</v>
      </c>
    </row>
    <row r="248" spans="2:7" ht="17.25" thickTop="1" thickBot="1">
      <c r="B248" s="37" t="s">
        <v>31</v>
      </c>
      <c r="C248" s="41" t="s">
        <v>32</v>
      </c>
      <c r="D248" s="39">
        <v>33000</v>
      </c>
      <c r="E248" s="39">
        <v>45278</v>
      </c>
      <c r="F248" s="39">
        <v>13122.22</v>
      </c>
      <c r="G248" s="40">
        <f t="shared" si="3"/>
        <v>0.28981447943813771</v>
      </c>
    </row>
    <row r="249" spans="2:7" ht="17.25" thickTop="1" thickBot="1">
      <c r="B249" s="37" t="s">
        <v>33</v>
      </c>
      <c r="C249" s="41" t="s">
        <v>34</v>
      </c>
      <c r="D249" s="39">
        <v>245500</v>
      </c>
      <c r="E249" s="39">
        <v>329500</v>
      </c>
      <c r="F249" s="39">
        <v>115767.82</v>
      </c>
      <c r="G249" s="40">
        <f t="shared" si="3"/>
        <v>0.3513439150227618</v>
      </c>
    </row>
    <row r="250" spans="2:7" ht="17.25" thickTop="1" thickBot="1">
      <c r="B250" s="37" t="s">
        <v>35</v>
      </c>
      <c r="C250" s="41" t="s">
        <v>36</v>
      </c>
      <c r="D250" s="39">
        <v>4952474</v>
      </c>
      <c r="E250" s="39">
        <v>4956773</v>
      </c>
      <c r="F250" s="39">
        <v>2364880.87</v>
      </c>
      <c r="G250" s="40">
        <f t="shared" si="3"/>
        <v>0.47710090213935563</v>
      </c>
    </row>
    <row r="251" spans="2:7" ht="33" thickTop="1" thickBot="1">
      <c r="B251" s="37" t="s">
        <v>56</v>
      </c>
      <c r="C251" s="42" t="s">
        <v>57</v>
      </c>
      <c r="D251" s="39">
        <v>0</v>
      </c>
      <c r="E251" s="39">
        <v>130</v>
      </c>
      <c r="F251" s="39">
        <v>0</v>
      </c>
      <c r="G251" s="40">
        <f t="shared" si="3"/>
        <v>0</v>
      </c>
    </row>
    <row r="252" spans="2:7" ht="17.25" thickTop="1" thickBot="1">
      <c r="B252" s="43">
        <v>754</v>
      </c>
      <c r="C252" s="41" t="s">
        <v>39</v>
      </c>
      <c r="D252" s="39">
        <v>3805000</v>
      </c>
      <c r="E252" s="39">
        <v>4136500</v>
      </c>
      <c r="F252" s="39">
        <v>2145090.33</v>
      </c>
      <c r="G252" s="40">
        <f t="shared" si="3"/>
        <v>0.51857617067569206</v>
      </c>
    </row>
    <row r="253" spans="2:7" ht="17.25" thickTop="1" thickBot="1">
      <c r="B253" s="43">
        <v>757</v>
      </c>
      <c r="C253" s="41" t="s">
        <v>42</v>
      </c>
      <c r="D253" s="39">
        <v>1055000</v>
      </c>
      <c r="E253" s="39">
        <v>1043000</v>
      </c>
      <c r="F253" s="39">
        <v>747015.82</v>
      </c>
      <c r="G253" s="40">
        <f t="shared" si="3"/>
        <v>0.71621842761265575</v>
      </c>
    </row>
    <row r="254" spans="2:7" ht="17.25" thickTop="1" thickBot="1">
      <c r="B254" s="43">
        <v>758</v>
      </c>
      <c r="C254" s="41" t="s">
        <v>43</v>
      </c>
      <c r="D254" s="39">
        <v>250200</v>
      </c>
      <c r="E254" s="39">
        <v>205200</v>
      </c>
      <c r="F254" s="39">
        <v>3050</v>
      </c>
      <c r="G254" s="40">
        <f t="shared" si="3"/>
        <v>1.48635477582846E-2</v>
      </c>
    </row>
    <row r="255" spans="2:7" ht="17.25" thickTop="1" thickBot="1">
      <c r="B255" s="43">
        <v>801</v>
      </c>
      <c r="C255" s="41" t="s">
        <v>44</v>
      </c>
      <c r="D255" s="39">
        <v>18497443</v>
      </c>
      <c r="E255" s="39">
        <v>20997853</v>
      </c>
      <c r="F255" s="39">
        <v>10022155.58</v>
      </c>
      <c r="G255" s="40">
        <f t="shared" si="3"/>
        <v>0.47729430146977408</v>
      </c>
    </row>
    <row r="256" spans="2:7" ht="17.25" thickTop="1" thickBot="1">
      <c r="B256" s="43">
        <v>803</v>
      </c>
      <c r="C256" s="41" t="s">
        <v>58</v>
      </c>
      <c r="D256" s="39">
        <v>43190</v>
      </c>
      <c r="E256" s="39">
        <v>43190</v>
      </c>
      <c r="F256" s="39">
        <v>42510</v>
      </c>
      <c r="G256" s="40">
        <f t="shared" si="3"/>
        <v>0.98425561472563095</v>
      </c>
    </row>
    <row r="257" spans="2:7" ht="17.25" thickTop="1" thickBot="1">
      <c r="B257" s="43">
        <v>851</v>
      </c>
      <c r="C257" s="41" t="s">
        <v>45</v>
      </c>
      <c r="D257" s="39">
        <v>2907086</v>
      </c>
      <c r="E257" s="39">
        <v>3736951</v>
      </c>
      <c r="F257" s="39">
        <v>2019134.24</v>
      </c>
      <c r="G257" s="40">
        <f t="shared" si="3"/>
        <v>0.54031595276470046</v>
      </c>
    </row>
    <row r="258" spans="2:7" ht="17.25" thickTop="1" thickBot="1">
      <c r="B258" s="43">
        <v>852</v>
      </c>
      <c r="C258" s="41" t="s">
        <v>46</v>
      </c>
      <c r="D258" s="39">
        <v>6073100</v>
      </c>
      <c r="E258" s="39">
        <v>5853121</v>
      </c>
      <c r="F258" s="39">
        <v>2663464.9900000002</v>
      </c>
      <c r="G258" s="40">
        <f t="shared" si="3"/>
        <v>0.45505038935637931</v>
      </c>
    </row>
    <row r="259" spans="2:7" ht="17.25" thickTop="1" thickBot="1">
      <c r="B259" s="43">
        <v>853</v>
      </c>
      <c r="C259" s="41" t="s">
        <v>47</v>
      </c>
      <c r="D259" s="39">
        <v>1541000</v>
      </c>
      <c r="E259" s="39">
        <v>1552000</v>
      </c>
      <c r="F259" s="39">
        <v>728469.71</v>
      </c>
      <c r="G259" s="40">
        <f t="shared" si="3"/>
        <v>0.46937481314432988</v>
      </c>
    </row>
    <row r="260" spans="2:7" ht="17.25" thickTop="1" thickBot="1">
      <c r="B260" s="43">
        <v>854</v>
      </c>
      <c r="C260" s="41" t="s">
        <v>48</v>
      </c>
      <c r="D260" s="39">
        <v>3914610</v>
      </c>
      <c r="E260" s="39">
        <v>4317271</v>
      </c>
      <c r="F260" s="39">
        <v>2281220.9700000002</v>
      </c>
      <c r="G260" s="40">
        <f t="shared" si="3"/>
        <v>0.5283942031899318</v>
      </c>
    </row>
    <row r="261" spans="2:7" ht="17.25" thickTop="1" thickBot="1">
      <c r="B261" s="43">
        <v>921</v>
      </c>
      <c r="C261" s="41" t="s">
        <v>50</v>
      </c>
      <c r="D261" s="39">
        <v>84000</v>
      </c>
      <c r="E261" s="39">
        <v>102500</v>
      </c>
      <c r="F261" s="39">
        <v>35020</v>
      </c>
      <c r="G261" s="40">
        <f t="shared" si="3"/>
        <v>0.34165853658536588</v>
      </c>
    </row>
    <row r="262" spans="2:7" ht="17.25" thickTop="1" thickBot="1">
      <c r="B262" s="43">
        <v>926</v>
      </c>
      <c r="C262" s="41" t="s">
        <v>51</v>
      </c>
      <c r="D262" s="39">
        <v>62500</v>
      </c>
      <c r="E262" s="39">
        <v>62500</v>
      </c>
      <c r="F262" s="39">
        <v>15337.56</v>
      </c>
      <c r="G262" s="40">
        <f t="shared" si="3"/>
        <v>0.24540096</v>
      </c>
    </row>
    <row r="263" spans="2:7" ht="20.25" thickTop="1" thickBot="1">
      <c r="B263" s="44"/>
      <c r="C263" s="45" t="s">
        <v>52</v>
      </c>
      <c r="D263" s="46">
        <f>SUM(D245:D262)</f>
        <v>47517403</v>
      </c>
      <c r="E263" s="46">
        <f>SUM(E245:E262)</f>
        <v>51042567</v>
      </c>
      <c r="F263" s="46">
        <f>SUM(F245:F262)</f>
        <v>24473489.050000001</v>
      </c>
      <c r="G263" s="47">
        <f t="shared" si="3"/>
        <v>0.47947214429869878</v>
      </c>
    </row>
    <row r="264" spans="2:7" ht="16.5" thickTop="1"/>
  </sheetData>
  <mergeCells count="11">
    <mergeCell ref="B243:B244"/>
    <mergeCell ref="C243:C244"/>
    <mergeCell ref="D243:G243"/>
    <mergeCell ref="B9:K9"/>
    <mergeCell ref="B12:B13"/>
    <mergeCell ref="C12:C13"/>
    <mergeCell ref="D12:G12"/>
    <mergeCell ref="H12:K12"/>
    <mergeCell ref="B217:B218"/>
    <mergeCell ref="C217:C218"/>
    <mergeCell ref="D217:G217"/>
  </mergeCells>
  <pageMargins left="0.31496062992125984" right="0.31496062992125984" top="0.74803149606299213" bottom="0.55118110236220474" header="0.31496062992125984" footer="0.31496062992125984"/>
  <pageSetup paperSize="9" scale="58" orientation="landscape" horizontalDpi="4294967292" r:id="rId1"/>
  <headerFooter>
    <oddFooter>&amp;R&amp;"Times New Roman,Normalny"&amp;14 3</oddFooter>
  </headerFooter>
  <rowBreaks count="3" manualBreakCount="3">
    <brk id="119" max="12" man="1"/>
    <brk id="131" max="12" man="1"/>
    <brk id="155" max="12" man="1"/>
  </rowBreaks>
  <colBreaks count="2" manualBreakCount="2">
    <brk id="11" max="193" man="1"/>
    <brk id="12" max="191" man="1"/>
  </colBreaks>
  <drawing r:id="rId2"/>
  <tableParts count="1">
    <tablePart r:id="rId3"/>
  </tableParts>
</worksheet>
</file>

<file path=xl/worksheets/sheet2.xml><?xml version="1.0" encoding="utf-8"?>
<worksheet xmlns="http://schemas.openxmlformats.org/spreadsheetml/2006/main" xmlns:r="http://schemas.openxmlformats.org/officeDocument/2006/relationships">
  <sheetPr>
    <pageSetUpPr fitToPage="1"/>
  </sheetPr>
  <dimension ref="B5:G24"/>
  <sheetViews>
    <sheetView topLeftCell="A41" zoomScale="95" workbookViewId="0">
      <selection activeCell="E61" sqref="E61"/>
    </sheetView>
  </sheetViews>
  <sheetFormatPr defaultRowHeight="15.75"/>
  <cols>
    <col min="1" max="2" width="6" style="1" customWidth="1"/>
    <col min="3" max="3" width="28.7109375" style="1" customWidth="1"/>
    <col min="4" max="4" width="15.42578125" style="1" bestFit="1" customWidth="1"/>
    <col min="5" max="5" width="22.140625" style="1" customWidth="1"/>
    <col min="6" max="6" width="15.42578125" style="1" customWidth="1"/>
    <col min="7" max="7" width="13" style="1" bestFit="1" customWidth="1"/>
    <col min="8" max="8" width="12.7109375" style="1" bestFit="1" customWidth="1"/>
    <col min="9" max="256" width="9.140625" style="1"/>
    <col min="257" max="258" width="6" style="1" customWidth="1"/>
    <col min="259" max="259" width="28.7109375" style="1" customWidth="1"/>
    <col min="260" max="260" width="15.42578125" style="1" bestFit="1" customWidth="1"/>
    <col min="261" max="261" width="22.140625" style="1" customWidth="1"/>
    <col min="262" max="262" width="15.42578125" style="1" customWidth="1"/>
    <col min="263" max="263" width="13" style="1" bestFit="1" customWidth="1"/>
    <col min="264" max="264" width="12.7109375" style="1" bestFit="1" customWidth="1"/>
    <col min="265" max="512" width="9.140625" style="1"/>
    <col min="513" max="514" width="6" style="1" customWidth="1"/>
    <col min="515" max="515" width="28.7109375" style="1" customWidth="1"/>
    <col min="516" max="516" width="15.42578125" style="1" bestFit="1" customWidth="1"/>
    <col min="517" max="517" width="22.140625" style="1" customWidth="1"/>
    <col min="518" max="518" width="15.42578125" style="1" customWidth="1"/>
    <col min="519" max="519" width="13" style="1" bestFit="1" customWidth="1"/>
    <col min="520" max="520" width="12.7109375" style="1" bestFit="1" customWidth="1"/>
    <col min="521" max="768" width="9.140625" style="1"/>
    <col min="769" max="770" width="6" style="1" customWidth="1"/>
    <col min="771" max="771" width="28.7109375" style="1" customWidth="1"/>
    <col min="772" max="772" width="15.42578125" style="1" bestFit="1" customWidth="1"/>
    <col min="773" max="773" width="22.140625" style="1" customWidth="1"/>
    <col min="774" max="774" width="15.42578125" style="1" customWidth="1"/>
    <col min="775" max="775" width="13" style="1" bestFit="1" customWidth="1"/>
    <col min="776" max="776" width="12.7109375" style="1" bestFit="1" customWidth="1"/>
    <col min="777" max="1024" width="9.140625" style="1"/>
    <col min="1025" max="1026" width="6" style="1" customWidth="1"/>
    <col min="1027" max="1027" width="28.7109375" style="1" customWidth="1"/>
    <col min="1028" max="1028" width="15.42578125" style="1" bestFit="1" customWidth="1"/>
    <col min="1029" max="1029" width="22.140625" style="1" customWidth="1"/>
    <col min="1030" max="1030" width="15.42578125" style="1" customWidth="1"/>
    <col min="1031" max="1031" width="13" style="1" bestFit="1" customWidth="1"/>
    <col min="1032" max="1032" width="12.7109375" style="1" bestFit="1" customWidth="1"/>
    <col min="1033" max="1280" width="9.140625" style="1"/>
    <col min="1281" max="1282" width="6" style="1" customWidth="1"/>
    <col min="1283" max="1283" width="28.7109375" style="1" customWidth="1"/>
    <col min="1284" max="1284" width="15.42578125" style="1" bestFit="1" customWidth="1"/>
    <col min="1285" max="1285" width="22.140625" style="1" customWidth="1"/>
    <col min="1286" max="1286" width="15.42578125" style="1" customWidth="1"/>
    <col min="1287" max="1287" width="13" style="1" bestFit="1" customWidth="1"/>
    <col min="1288" max="1288" width="12.7109375" style="1" bestFit="1" customWidth="1"/>
    <col min="1289" max="1536" width="9.140625" style="1"/>
    <col min="1537" max="1538" width="6" style="1" customWidth="1"/>
    <col min="1539" max="1539" width="28.7109375" style="1" customWidth="1"/>
    <col min="1540" max="1540" width="15.42578125" style="1" bestFit="1" customWidth="1"/>
    <col min="1541" max="1541" width="22.140625" style="1" customWidth="1"/>
    <col min="1542" max="1542" width="15.42578125" style="1" customWidth="1"/>
    <col min="1543" max="1543" width="13" style="1" bestFit="1" customWidth="1"/>
    <col min="1544" max="1544" width="12.7109375" style="1" bestFit="1" customWidth="1"/>
    <col min="1545" max="1792" width="9.140625" style="1"/>
    <col min="1793" max="1794" width="6" style="1" customWidth="1"/>
    <col min="1795" max="1795" width="28.7109375" style="1" customWidth="1"/>
    <col min="1796" max="1796" width="15.42578125" style="1" bestFit="1" customWidth="1"/>
    <col min="1797" max="1797" width="22.140625" style="1" customWidth="1"/>
    <col min="1798" max="1798" width="15.42578125" style="1" customWidth="1"/>
    <col min="1799" max="1799" width="13" style="1" bestFit="1" customWidth="1"/>
    <col min="1800" max="1800" width="12.7109375" style="1" bestFit="1" customWidth="1"/>
    <col min="1801" max="2048" width="9.140625" style="1"/>
    <col min="2049" max="2050" width="6" style="1" customWidth="1"/>
    <col min="2051" max="2051" width="28.7109375" style="1" customWidth="1"/>
    <col min="2052" max="2052" width="15.42578125" style="1" bestFit="1" customWidth="1"/>
    <col min="2053" max="2053" width="22.140625" style="1" customWidth="1"/>
    <col min="2054" max="2054" width="15.42578125" style="1" customWidth="1"/>
    <col min="2055" max="2055" width="13" style="1" bestFit="1" customWidth="1"/>
    <col min="2056" max="2056" width="12.7109375" style="1" bestFit="1" customWidth="1"/>
    <col min="2057" max="2304" width="9.140625" style="1"/>
    <col min="2305" max="2306" width="6" style="1" customWidth="1"/>
    <col min="2307" max="2307" width="28.7109375" style="1" customWidth="1"/>
    <col min="2308" max="2308" width="15.42578125" style="1" bestFit="1" customWidth="1"/>
    <col min="2309" max="2309" width="22.140625" style="1" customWidth="1"/>
    <col min="2310" max="2310" width="15.42578125" style="1" customWidth="1"/>
    <col min="2311" max="2311" width="13" style="1" bestFit="1" customWidth="1"/>
    <col min="2312" max="2312" width="12.7109375" style="1" bestFit="1" customWidth="1"/>
    <col min="2313" max="2560" width="9.140625" style="1"/>
    <col min="2561" max="2562" width="6" style="1" customWidth="1"/>
    <col min="2563" max="2563" width="28.7109375" style="1" customWidth="1"/>
    <col min="2564" max="2564" width="15.42578125" style="1" bestFit="1" customWidth="1"/>
    <col min="2565" max="2565" width="22.140625" style="1" customWidth="1"/>
    <col min="2566" max="2566" width="15.42578125" style="1" customWidth="1"/>
    <col min="2567" max="2567" width="13" style="1" bestFit="1" customWidth="1"/>
    <col min="2568" max="2568" width="12.7109375" style="1" bestFit="1" customWidth="1"/>
    <col min="2569" max="2816" width="9.140625" style="1"/>
    <col min="2817" max="2818" width="6" style="1" customWidth="1"/>
    <col min="2819" max="2819" width="28.7109375" style="1" customWidth="1"/>
    <col min="2820" max="2820" width="15.42578125" style="1" bestFit="1" customWidth="1"/>
    <col min="2821" max="2821" width="22.140625" style="1" customWidth="1"/>
    <col min="2822" max="2822" width="15.42578125" style="1" customWidth="1"/>
    <col min="2823" max="2823" width="13" style="1" bestFit="1" customWidth="1"/>
    <col min="2824" max="2824" width="12.7109375" style="1" bestFit="1" customWidth="1"/>
    <col min="2825" max="3072" width="9.140625" style="1"/>
    <col min="3073" max="3074" width="6" style="1" customWidth="1"/>
    <col min="3075" max="3075" width="28.7109375" style="1" customWidth="1"/>
    <col min="3076" max="3076" width="15.42578125" style="1" bestFit="1" customWidth="1"/>
    <col min="3077" max="3077" width="22.140625" style="1" customWidth="1"/>
    <col min="3078" max="3078" width="15.42578125" style="1" customWidth="1"/>
    <col min="3079" max="3079" width="13" style="1" bestFit="1" customWidth="1"/>
    <col min="3080" max="3080" width="12.7109375" style="1" bestFit="1" customWidth="1"/>
    <col min="3081" max="3328" width="9.140625" style="1"/>
    <col min="3329" max="3330" width="6" style="1" customWidth="1"/>
    <col min="3331" max="3331" width="28.7109375" style="1" customWidth="1"/>
    <col min="3332" max="3332" width="15.42578125" style="1" bestFit="1" customWidth="1"/>
    <col min="3333" max="3333" width="22.140625" style="1" customWidth="1"/>
    <col min="3334" max="3334" width="15.42578125" style="1" customWidth="1"/>
    <col min="3335" max="3335" width="13" style="1" bestFit="1" customWidth="1"/>
    <col min="3336" max="3336" width="12.7109375" style="1" bestFit="1" customWidth="1"/>
    <col min="3337" max="3584" width="9.140625" style="1"/>
    <col min="3585" max="3586" width="6" style="1" customWidth="1"/>
    <col min="3587" max="3587" width="28.7109375" style="1" customWidth="1"/>
    <col min="3588" max="3588" width="15.42578125" style="1" bestFit="1" customWidth="1"/>
    <col min="3589" max="3589" width="22.140625" style="1" customWidth="1"/>
    <col min="3590" max="3590" width="15.42578125" style="1" customWidth="1"/>
    <col min="3591" max="3591" width="13" style="1" bestFit="1" customWidth="1"/>
    <col min="3592" max="3592" width="12.7109375" style="1" bestFit="1" customWidth="1"/>
    <col min="3593" max="3840" width="9.140625" style="1"/>
    <col min="3841" max="3842" width="6" style="1" customWidth="1"/>
    <col min="3843" max="3843" width="28.7109375" style="1" customWidth="1"/>
    <col min="3844" max="3844" width="15.42578125" style="1" bestFit="1" customWidth="1"/>
    <col min="3845" max="3845" width="22.140625" style="1" customWidth="1"/>
    <col min="3846" max="3846" width="15.42578125" style="1" customWidth="1"/>
    <col min="3847" max="3847" width="13" style="1" bestFit="1" customWidth="1"/>
    <col min="3848" max="3848" width="12.7109375" style="1" bestFit="1" customWidth="1"/>
    <col min="3849" max="4096" width="9.140625" style="1"/>
    <col min="4097" max="4098" width="6" style="1" customWidth="1"/>
    <col min="4099" max="4099" width="28.7109375" style="1" customWidth="1"/>
    <col min="4100" max="4100" width="15.42578125" style="1" bestFit="1" customWidth="1"/>
    <col min="4101" max="4101" width="22.140625" style="1" customWidth="1"/>
    <col min="4102" max="4102" width="15.42578125" style="1" customWidth="1"/>
    <col min="4103" max="4103" width="13" style="1" bestFit="1" customWidth="1"/>
    <col min="4104" max="4104" width="12.7109375" style="1" bestFit="1" customWidth="1"/>
    <col min="4105" max="4352" width="9.140625" style="1"/>
    <col min="4353" max="4354" width="6" style="1" customWidth="1"/>
    <col min="4355" max="4355" width="28.7109375" style="1" customWidth="1"/>
    <col min="4356" max="4356" width="15.42578125" style="1" bestFit="1" customWidth="1"/>
    <col min="4357" max="4357" width="22.140625" style="1" customWidth="1"/>
    <col min="4358" max="4358" width="15.42578125" style="1" customWidth="1"/>
    <col min="4359" max="4359" width="13" style="1" bestFit="1" customWidth="1"/>
    <col min="4360" max="4360" width="12.7109375" style="1" bestFit="1" customWidth="1"/>
    <col min="4361" max="4608" width="9.140625" style="1"/>
    <col min="4609" max="4610" width="6" style="1" customWidth="1"/>
    <col min="4611" max="4611" width="28.7109375" style="1" customWidth="1"/>
    <col min="4612" max="4612" width="15.42578125" style="1" bestFit="1" customWidth="1"/>
    <col min="4613" max="4613" width="22.140625" style="1" customWidth="1"/>
    <col min="4614" max="4614" width="15.42578125" style="1" customWidth="1"/>
    <col min="4615" max="4615" width="13" style="1" bestFit="1" customWidth="1"/>
    <col min="4616" max="4616" width="12.7109375" style="1" bestFit="1" customWidth="1"/>
    <col min="4617" max="4864" width="9.140625" style="1"/>
    <col min="4865" max="4866" width="6" style="1" customWidth="1"/>
    <col min="4867" max="4867" width="28.7109375" style="1" customWidth="1"/>
    <col min="4868" max="4868" width="15.42578125" style="1" bestFit="1" customWidth="1"/>
    <col min="4869" max="4869" width="22.140625" style="1" customWidth="1"/>
    <col min="4870" max="4870" width="15.42578125" style="1" customWidth="1"/>
    <col min="4871" max="4871" width="13" style="1" bestFit="1" customWidth="1"/>
    <col min="4872" max="4872" width="12.7109375" style="1" bestFit="1" customWidth="1"/>
    <col min="4873" max="5120" width="9.140625" style="1"/>
    <col min="5121" max="5122" width="6" style="1" customWidth="1"/>
    <col min="5123" max="5123" width="28.7109375" style="1" customWidth="1"/>
    <col min="5124" max="5124" width="15.42578125" style="1" bestFit="1" customWidth="1"/>
    <col min="5125" max="5125" width="22.140625" style="1" customWidth="1"/>
    <col min="5126" max="5126" width="15.42578125" style="1" customWidth="1"/>
    <col min="5127" max="5127" width="13" style="1" bestFit="1" customWidth="1"/>
    <col min="5128" max="5128" width="12.7109375" style="1" bestFit="1" customWidth="1"/>
    <col min="5129" max="5376" width="9.140625" style="1"/>
    <col min="5377" max="5378" width="6" style="1" customWidth="1"/>
    <col min="5379" max="5379" width="28.7109375" style="1" customWidth="1"/>
    <col min="5380" max="5380" width="15.42578125" style="1" bestFit="1" customWidth="1"/>
    <col min="5381" max="5381" width="22.140625" style="1" customWidth="1"/>
    <col min="5382" max="5382" width="15.42578125" style="1" customWidth="1"/>
    <col min="5383" max="5383" width="13" style="1" bestFit="1" customWidth="1"/>
    <col min="5384" max="5384" width="12.7109375" style="1" bestFit="1" customWidth="1"/>
    <col min="5385" max="5632" width="9.140625" style="1"/>
    <col min="5633" max="5634" width="6" style="1" customWidth="1"/>
    <col min="5635" max="5635" width="28.7109375" style="1" customWidth="1"/>
    <col min="5636" max="5636" width="15.42578125" style="1" bestFit="1" customWidth="1"/>
    <col min="5637" max="5637" width="22.140625" style="1" customWidth="1"/>
    <col min="5638" max="5638" width="15.42578125" style="1" customWidth="1"/>
    <col min="5639" max="5639" width="13" style="1" bestFit="1" customWidth="1"/>
    <col min="5640" max="5640" width="12.7109375" style="1" bestFit="1" customWidth="1"/>
    <col min="5641" max="5888" width="9.140625" style="1"/>
    <col min="5889" max="5890" width="6" style="1" customWidth="1"/>
    <col min="5891" max="5891" width="28.7109375" style="1" customWidth="1"/>
    <col min="5892" max="5892" width="15.42578125" style="1" bestFit="1" customWidth="1"/>
    <col min="5893" max="5893" width="22.140625" style="1" customWidth="1"/>
    <col min="5894" max="5894" width="15.42578125" style="1" customWidth="1"/>
    <col min="5895" max="5895" width="13" style="1" bestFit="1" customWidth="1"/>
    <col min="5896" max="5896" width="12.7109375" style="1" bestFit="1" customWidth="1"/>
    <col min="5897" max="6144" width="9.140625" style="1"/>
    <col min="6145" max="6146" width="6" style="1" customWidth="1"/>
    <col min="6147" max="6147" width="28.7109375" style="1" customWidth="1"/>
    <col min="6148" max="6148" width="15.42578125" style="1" bestFit="1" customWidth="1"/>
    <col min="6149" max="6149" width="22.140625" style="1" customWidth="1"/>
    <col min="6150" max="6150" width="15.42578125" style="1" customWidth="1"/>
    <col min="6151" max="6151" width="13" style="1" bestFit="1" customWidth="1"/>
    <col min="6152" max="6152" width="12.7109375" style="1" bestFit="1" customWidth="1"/>
    <col min="6153" max="6400" width="9.140625" style="1"/>
    <col min="6401" max="6402" width="6" style="1" customWidth="1"/>
    <col min="6403" max="6403" width="28.7109375" style="1" customWidth="1"/>
    <col min="6404" max="6404" width="15.42578125" style="1" bestFit="1" customWidth="1"/>
    <col min="6405" max="6405" width="22.140625" style="1" customWidth="1"/>
    <col min="6406" max="6406" width="15.42578125" style="1" customWidth="1"/>
    <col min="6407" max="6407" width="13" style="1" bestFit="1" customWidth="1"/>
    <col min="6408" max="6408" width="12.7109375" style="1" bestFit="1" customWidth="1"/>
    <col min="6409" max="6656" width="9.140625" style="1"/>
    <col min="6657" max="6658" width="6" style="1" customWidth="1"/>
    <col min="6659" max="6659" width="28.7109375" style="1" customWidth="1"/>
    <col min="6660" max="6660" width="15.42578125" style="1" bestFit="1" customWidth="1"/>
    <col min="6661" max="6661" width="22.140625" style="1" customWidth="1"/>
    <col min="6662" max="6662" width="15.42578125" style="1" customWidth="1"/>
    <col min="6663" max="6663" width="13" style="1" bestFit="1" customWidth="1"/>
    <col min="6664" max="6664" width="12.7109375" style="1" bestFit="1" customWidth="1"/>
    <col min="6665" max="6912" width="9.140625" style="1"/>
    <col min="6913" max="6914" width="6" style="1" customWidth="1"/>
    <col min="6915" max="6915" width="28.7109375" style="1" customWidth="1"/>
    <col min="6916" max="6916" width="15.42578125" style="1" bestFit="1" customWidth="1"/>
    <col min="6917" max="6917" width="22.140625" style="1" customWidth="1"/>
    <col min="6918" max="6918" width="15.42578125" style="1" customWidth="1"/>
    <col min="6919" max="6919" width="13" style="1" bestFit="1" customWidth="1"/>
    <col min="6920" max="6920" width="12.7109375" style="1" bestFit="1" customWidth="1"/>
    <col min="6921" max="7168" width="9.140625" style="1"/>
    <col min="7169" max="7170" width="6" style="1" customWidth="1"/>
    <col min="7171" max="7171" width="28.7109375" style="1" customWidth="1"/>
    <col min="7172" max="7172" width="15.42578125" style="1" bestFit="1" customWidth="1"/>
    <col min="7173" max="7173" width="22.140625" style="1" customWidth="1"/>
    <col min="7174" max="7174" width="15.42578125" style="1" customWidth="1"/>
    <col min="7175" max="7175" width="13" style="1" bestFit="1" customWidth="1"/>
    <col min="7176" max="7176" width="12.7109375" style="1" bestFit="1" customWidth="1"/>
    <col min="7177" max="7424" width="9.140625" style="1"/>
    <col min="7425" max="7426" width="6" style="1" customWidth="1"/>
    <col min="7427" max="7427" width="28.7109375" style="1" customWidth="1"/>
    <col min="7428" max="7428" width="15.42578125" style="1" bestFit="1" customWidth="1"/>
    <col min="7429" max="7429" width="22.140625" style="1" customWidth="1"/>
    <col min="7430" max="7430" width="15.42578125" style="1" customWidth="1"/>
    <col min="7431" max="7431" width="13" style="1" bestFit="1" customWidth="1"/>
    <col min="7432" max="7432" width="12.7109375" style="1" bestFit="1" customWidth="1"/>
    <col min="7433" max="7680" width="9.140625" style="1"/>
    <col min="7681" max="7682" width="6" style="1" customWidth="1"/>
    <col min="7683" max="7683" width="28.7109375" style="1" customWidth="1"/>
    <col min="7684" max="7684" width="15.42578125" style="1" bestFit="1" customWidth="1"/>
    <col min="7685" max="7685" width="22.140625" style="1" customWidth="1"/>
    <col min="7686" max="7686" width="15.42578125" style="1" customWidth="1"/>
    <col min="7687" max="7687" width="13" style="1" bestFit="1" customWidth="1"/>
    <col min="7688" max="7688" width="12.7109375" style="1" bestFit="1" customWidth="1"/>
    <col min="7689" max="7936" width="9.140625" style="1"/>
    <col min="7937" max="7938" width="6" style="1" customWidth="1"/>
    <col min="7939" max="7939" width="28.7109375" style="1" customWidth="1"/>
    <col min="7940" max="7940" width="15.42578125" style="1" bestFit="1" customWidth="1"/>
    <col min="7941" max="7941" width="22.140625" style="1" customWidth="1"/>
    <col min="7942" max="7942" width="15.42578125" style="1" customWidth="1"/>
    <col min="7943" max="7943" width="13" style="1" bestFit="1" customWidth="1"/>
    <col min="7944" max="7944" width="12.7109375" style="1" bestFit="1" customWidth="1"/>
    <col min="7945" max="8192" width="9.140625" style="1"/>
    <col min="8193" max="8194" width="6" style="1" customWidth="1"/>
    <col min="8195" max="8195" width="28.7109375" style="1" customWidth="1"/>
    <col min="8196" max="8196" width="15.42578125" style="1" bestFit="1" customWidth="1"/>
    <col min="8197" max="8197" width="22.140625" style="1" customWidth="1"/>
    <col min="8198" max="8198" width="15.42578125" style="1" customWidth="1"/>
    <col min="8199" max="8199" width="13" style="1" bestFit="1" customWidth="1"/>
    <col min="8200" max="8200" width="12.7109375" style="1" bestFit="1" customWidth="1"/>
    <col min="8201" max="8448" width="9.140625" style="1"/>
    <col min="8449" max="8450" width="6" style="1" customWidth="1"/>
    <col min="8451" max="8451" width="28.7109375" style="1" customWidth="1"/>
    <col min="8452" max="8452" width="15.42578125" style="1" bestFit="1" customWidth="1"/>
    <col min="8453" max="8453" width="22.140625" style="1" customWidth="1"/>
    <col min="8454" max="8454" width="15.42578125" style="1" customWidth="1"/>
    <col min="8455" max="8455" width="13" style="1" bestFit="1" customWidth="1"/>
    <col min="8456" max="8456" width="12.7109375" style="1" bestFit="1" customWidth="1"/>
    <col min="8457" max="8704" width="9.140625" style="1"/>
    <col min="8705" max="8706" width="6" style="1" customWidth="1"/>
    <col min="8707" max="8707" width="28.7109375" style="1" customWidth="1"/>
    <col min="8708" max="8708" width="15.42578125" style="1" bestFit="1" customWidth="1"/>
    <col min="8709" max="8709" width="22.140625" style="1" customWidth="1"/>
    <col min="8710" max="8710" width="15.42578125" style="1" customWidth="1"/>
    <col min="8711" max="8711" width="13" style="1" bestFit="1" customWidth="1"/>
    <col min="8712" max="8712" width="12.7109375" style="1" bestFit="1" customWidth="1"/>
    <col min="8713" max="8960" width="9.140625" style="1"/>
    <col min="8961" max="8962" width="6" style="1" customWidth="1"/>
    <col min="8963" max="8963" width="28.7109375" style="1" customWidth="1"/>
    <col min="8964" max="8964" width="15.42578125" style="1" bestFit="1" customWidth="1"/>
    <col min="8965" max="8965" width="22.140625" style="1" customWidth="1"/>
    <col min="8966" max="8966" width="15.42578125" style="1" customWidth="1"/>
    <col min="8967" max="8967" width="13" style="1" bestFit="1" customWidth="1"/>
    <col min="8968" max="8968" width="12.7109375" style="1" bestFit="1" customWidth="1"/>
    <col min="8969" max="9216" width="9.140625" style="1"/>
    <col min="9217" max="9218" width="6" style="1" customWidth="1"/>
    <col min="9219" max="9219" width="28.7109375" style="1" customWidth="1"/>
    <col min="9220" max="9220" width="15.42578125" style="1" bestFit="1" customWidth="1"/>
    <col min="9221" max="9221" width="22.140625" style="1" customWidth="1"/>
    <col min="9222" max="9222" width="15.42578125" style="1" customWidth="1"/>
    <col min="9223" max="9223" width="13" style="1" bestFit="1" customWidth="1"/>
    <col min="9224" max="9224" width="12.7109375" style="1" bestFit="1" customWidth="1"/>
    <col min="9225" max="9472" width="9.140625" style="1"/>
    <col min="9473" max="9474" width="6" style="1" customWidth="1"/>
    <col min="9475" max="9475" width="28.7109375" style="1" customWidth="1"/>
    <col min="9476" max="9476" width="15.42578125" style="1" bestFit="1" customWidth="1"/>
    <col min="9477" max="9477" width="22.140625" style="1" customWidth="1"/>
    <col min="9478" max="9478" width="15.42578125" style="1" customWidth="1"/>
    <col min="9479" max="9479" width="13" style="1" bestFit="1" customWidth="1"/>
    <col min="9480" max="9480" width="12.7109375" style="1" bestFit="1" customWidth="1"/>
    <col min="9481" max="9728" width="9.140625" style="1"/>
    <col min="9729" max="9730" width="6" style="1" customWidth="1"/>
    <col min="9731" max="9731" width="28.7109375" style="1" customWidth="1"/>
    <col min="9732" max="9732" width="15.42578125" style="1" bestFit="1" customWidth="1"/>
    <col min="9733" max="9733" width="22.140625" style="1" customWidth="1"/>
    <col min="9734" max="9734" width="15.42578125" style="1" customWidth="1"/>
    <col min="9735" max="9735" width="13" style="1" bestFit="1" customWidth="1"/>
    <col min="9736" max="9736" width="12.7109375" style="1" bestFit="1" customWidth="1"/>
    <col min="9737" max="9984" width="9.140625" style="1"/>
    <col min="9985" max="9986" width="6" style="1" customWidth="1"/>
    <col min="9987" max="9987" width="28.7109375" style="1" customWidth="1"/>
    <col min="9988" max="9988" width="15.42578125" style="1" bestFit="1" customWidth="1"/>
    <col min="9989" max="9989" width="22.140625" style="1" customWidth="1"/>
    <col min="9990" max="9990" width="15.42578125" style="1" customWidth="1"/>
    <col min="9991" max="9991" width="13" style="1" bestFit="1" customWidth="1"/>
    <col min="9992" max="9992" width="12.7109375" style="1" bestFit="1" customWidth="1"/>
    <col min="9993" max="10240" width="9.140625" style="1"/>
    <col min="10241" max="10242" width="6" style="1" customWidth="1"/>
    <col min="10243" max="10243" width="28.7109375" style="1" customWidth="1"/>
    <col min="10244" max="10244" width="15.42578125" style="1" bestFit="1" customWidth="1"/>
    <col min="10245" max="10245" width="22.140625" style="1" customWidth="1"/>
    <col min="10246" max="10246" width="15.42578125" style="1" customWidth="1"/>
    <col min="10247" max="10247" width="13" style="1" bestFit="1" customWidth="1"/>
    <col min="10248" max="10248" width="12.7109375" style="1" bestFit="1" customWidth="1"/>
    <col min="10249" max="10496" width="9.140625" style="1"/>
    <col min="10497" max="10498" width="6" style="1" customWidth="1"/>
    <col min="10499" max="10499" width="28.7109375" style="1" customWidth="1"/>
    <col min="10500" max="10500" width="15.42578125" style="1" bestFit="1" customWidth="1"/>
    <col min="10501" max="10501" width="22.140625" style="1" customWidth="1"/>
    <col min="10502" max="10502" width="15.42578125" style="1" customWidth="1"/>
    <col min="10503" max="10503" width="13" style="1" bestFit="1" customWidth="1"/>
    <col min="10504" max="10504" width="12.7109375" style="1" bestFit="1" customWidth="1"/>
    <col min="10505" max="10752" width="9.140625" style="1"/>
    <col min="10753" max="10754" width="6" style="1" customWidth="1"/>
    <col min="10755" max="10755" width="28.7109375" style="1" customWidth="1"/>
    <col min="10756" max="10756" width="15.42578125" style="1" bestFit="1" customWidth="1"/>
    <col min="10757" max="10757" width="22.140625" style="1" customWidth="1"/>
    <col min="10758" max="10758" width="15.42578125" style="1" customWidth="1"/>
    <col min="10759" max="10759" width="13" style="1" bestFit="1" customWidth="1"/>
    <col min="10760" max="10760" width="12.7109375" style="1" bestFit="1" customWidth="1"/>
    <col min="10761" max="11008" width="9.140625" style="1"/>
    <col min="11009" max="11010" width="6" style="1" customWidth="1"/>
    <col min="11011" max="11011" width="28.7109375" style="1" customWidth="1"/>
    <col min="11012" max="11012" width="15.42578125" style="1" bestFit="1" customWidth="1"/>
    <col min="11013" max="11013" width="22.140625" style="1" customWidth="1"/>
    <col min="11014" max="11014" width="15.42578125" style="1" customWidth="1"/>
    <col min="11015" max="11015" width="13" style="1" bestFit="1" customWidth="1"/>
    <col min="11016" max="11016" width="12.7109375" style="1" bestFit="1" customWidth="1"/>
    <col min="11017" max="11264" width="9.140625" style="1"/>
    <col min="11265" max="11266" width="6" style="1" customWidth="1"/>
    <col min="11267" max="11267" width="28.7109375" style="1" customWidth="1"/>
    <col min="11268" max="11268" width="15.42578125" style="1" bestFit="1" customWidth="1"/>
    <col min="11269" max="11269" width="22.140625" style="1" customWidth="1"/>
    <col min="11270" max="11270" width="15.42578125" style="1" customWidth="1"/>
    <col min="11271" max="11271" width="13" style="1" bestFit="1" customWidth="1"/>
    <col min="11272" max="11272" width="12.7109375" style="1" bestFit="1" customWidth="1"/>
    <col min="11273" max="11520" width="9.140625" style="1"/>
    <col min="11521" max="11522" width="6" style="1" customWidth="1"/>
    <col min="11523" max="11523" width="28.7109375" style="1" customWidth="1"/>
    <col min="11524" max="11524" width="15.42578125" style="1" bestFit="1" customWidth="1"/>
    <col min="11525" max="11525" width="22.140625" style="1" customWidth="1"/>
    <col min="11526" max="11526" width="15.42578125" style="1" customWidth="1"/>
    <col min="11527" max="11527" width="13" style="1" bestFit="1" customWidth="1"/>
    <col min="11528" max="11528" width="12.7109375" style="1" bestFit="1" customWidth="1"/>
    <col min="11529" max="11776" width="9.140625" style="1"/>
    <col min="11777" max="11778" width="6" style="1" customWidth="1"/>
    <col min="11779" max="11779" width="28.7109375" style="1" customWidth="1"/>
    <col min="11780" max="11780" width="15.42578125" style="1" bestFit="1" customWidth="1"/>
    <col min="11781" max="11781" width="22.140625" style="1" customWidth="1"/>
    <col min="11782" max="11782" width="15.42578125" style="1" customWidth="1"/>
    <col min="11783" max="11783" width="13" style="1" bestFit="1" customWidth="1"/>
    <col min="11784" max="11784" width="12.7109375" style="1" bestFit="1" customWidth="1"/>
    <col min="11785" max="12032" width="9.140625" style="1"/>
    <col min="12033" max="12034" width="6" style="1" customWidth="1"/>
    <col min="12035" max="12035" width="28.7109375" style="1" customWidth="1"/>
    <col min="12036" max="12036" width="15.42578125" style="1" bestFit="1" customWidth="1"/>
    <col min="12037" max="12037" width="22.140625" style="1" customWidth="1"/>
    <col min="12038" max="12038" width="15.42578125" style="1" customWidth="1"/>
    <col min="12039" max="12039" width="13" style="1" bestFit="1" customWidth="1"/>
    <col min="12040" max="12040" width="12.7109375" style="1" bestFit="1" customWidth="1"/>
    <col min="12041" max="12288" width="9.140625" style="1"/>
    <col min="12289" max="12290" width="6" style="1" customWidth="1"/>
    <col min="12291" max="12291" width="28.7109375" style="1" customWidth="1"/>
    <col min="12292" max="12292" width="15.42578125" style="1" bestFit="1" customWidth="1"/>
    <col min="12293" max="12293" width="22.140625" style="1" customWidth="1"/>
    <col min="12294" max="12294" width="15.42578125" style="1" customWidth="1"/>
    <col min="12295" max="12295" width="13" style="1" bestFit="1" customWidth="1"/>
    <col min="12296" max="12296" width="12.7109375" style="1" bestFit="1" customWidth="1"/>
    <col min="12297" max="12544" width="9.140625" style="1"/>
    <col min="12545" max="12546" width="6" style="1" customWidth="1"/>
    <col min="12547" max="12547" width="28.7109375" style="1" customWidth="1"/>
    <col min="12548" max="12548" width="15.42578125" style="1" bestFit="1" customWidth="1"/>
    <col min="12549" max="12549" width="22.140625" style="1" customWidth="1"/>
    <col min="12550" max="12550" width="15.42578125" style="1" customWidth="1"/>
    <col min="12551" max="12551" width="13" style="1" bestFit="1" customWidth="1"/>
    <col min="12552" max="12552" width="12.7109375" style="1" bestFit="1" customWidth="1"/>
    <col min="12553" max="12800" width="9.140625" style="1"/>
    <col min="12801" max="12802" width="6" style="1" customWidth="1"/>
    <col min="12803" max="12803" width="28.7109375" style="1" customWidth="1"/>
    <col min="12804" max="12804" width="15.42578125" style="1" bestFit="1" customWidth="1"/>
    <col min="12805" max="12805" width="22.140625" style="1" customWidth="1"/>
    <col min="12806" max="12806" width="15.42578125" style="1" customWidth="1"/>
    <col min="12807" max="12807" width="13" style="1" bestFit="1" customWidth="1"/>
    <col min="12808" max="12808" width="12.7109375" style="1" bestFit="1" customWidth="1"/>
    <col min="12809" max="13056" width="9.140625" style="1"/>
    <col min="13057" max="13058" width="6" style="1" customWidth="1"/>
    <col min="13059" max="13059" width="28.7109375" style="1" customWidth="1"/>
    <col min="13060" max="13060" width="15.42578125" style="1" bestFit="1" customWidth="1"/>
    <col min="13061" max="13061" width="22.140625" style="1" customWidth="1"/>
    <col min="13062" max="13062" width="15.42578125" style="1" customWidth="1"/>
    <col min="13063" max="13063" width="13" style="1" bestFit="1" customWidth="1"/>
    <col min="13064" max="13064" width="12.7109375" style="1" bestFit="1" customWidth="1"/>
    <col min="13065" max="13312" width="9.140625" style="1"/>
    <col min="13313" max="13314" width="6" style="1" customWidth="1"/>
    <col min="13315" max="13315" width="28.7109375" style="1" customWidth="1"/>
    <col min="13316" max="13316" width="15.42578125" style="1" bestFit="1" customWidth="1"/>
    <col min="13317" max="13317" width="22.140625" style="1" customWidth="1"/>
    <col min="13318" max="13318" width="15.42578125" style="1" customWidth="1"/>
    <col min="13319" max="13319" width="13" style="1" bestFit="1" customWidth="1"/>
    <col min="13320" max="13320" width="12.7109375" style="1" bestFit="1" customWidth="1"/>
    <col min="13321" max="13568" width="9.140625" style="1"/>
    <col min="13569" max="13570" width="6" style="1" customWidth="1"/>
    <col min="13571" max="13571" width="28.7109375" style="1" customWidth="1"/>
    <col min="13572" max="13572" width="15.42578125" style="1" bestFit="1" customWidth="1"/>
    <col min="13573" max="13573" width="22.140625" style="1" customWidth="1"/>
    <col min="13574" max="13574" width="15.42578125" style="1" customWidth="1"/>
    <col min="13575" max="13575" width="13" style="1" bestFit="1" customWidth="1"/>
    <col min="13576" max="13576" width="12.7109375" style="1" bestFit="1" customWidth="1"/>
    <col min="13577" max="13824" width="9.140625" style="1"/>
    <col min="13825" max="13826" width="6" style="1" customWidth="1"/>
    <col min="13827" max="13827" width="28.7109375" style="1" customWidth="1"/>
    <col min="13828" max="13828" width="15.42578125" style="1" bestFit="1" customWidth="1"/>
    <col min="13829" max="13829" width="22.140625" style="1" customWidth="1"/>
    <col min="13830" max="13830" width="15.42578125" style="1" customWidth="1"/>
    <col min="13831" max="13831" width="13" style="1" bestFit="1" customWidth="1"/>
    <col min="13832" max="13832" width="12.7109375" style="1" bestFit="1" customWidth="1"/>
    <col min="13833" max="14080" width="9.140625" style="1"/>
    <col min="14081" max="14082" width="6" style="1" customWidth="1"/>
    <col min="14083" max="14083" width="28.7109375" style="1" customWidth="1"/>
    <col min="14084" max="14084" width="15.42578125" style="1" bestFit="1" customWidth="1"/>
    <col min="14085" max="14085" width="22.140625" style="1" customWidth="1"/>
    <col min="14086" max="14086" width="15.42578125" style="1" customWidth="1"/>
    <col min="14087" max="14087" width="13" style="1" bestFit="1" customWidth="1"/>
    <col min="14088" max="14088" width="12.7109375" style="1" bestFit="1" customWidth="1"/>
    <col min="14089" max="14336" width="9.140625" style="1"/>
    <col min="14337" max="14338" width="6" style="1" customWidth="1"/>
    <col min="14339" max="14339" width="28.7109375" style="1" customWidth="1"/>
    <col min="14340" max="14340" width="15.42578125" style="1" bestFit="1" customWidth="1"/>
    <col min="14341" max="14341" width="22.140625" style="1" customWidth="1"/>
    <col min="14342" max="14342" width="15.42578125" style="1" customWidth="1"/>
    <col min="14343" max="14343" width="13" style="1" bestFit="1" customWidth="1"/>
    <col min="14344" max="14344" width="12.7109375" style="1" bestFit="1" customWidth="1"/>
    <col min="14345" max="14592" width="9.140625" style="1"/>
    <col min="14593" max="14594" width="6" style="1" customWidth="1"/>
    <col min="14595" max="14595" width="28.7109375" style="1" customWidth="1"/>
    <col min="14596" max="14596" width="15.42578125" style="1" bestFit="1" customWidth="1"/>
    <col min="14597" max="14597" width="22.140625" style="1" customWidth="1"/>
    <col min="14598" max="14598" width="15.42578125" style="1" customWidth="1"/>
    <col min="14599" max="14599" width="13" style="1" bestFit="1" customWidth="1"/>
    <col min="14600" max="14600" width="12.7109375" style="1" bestFit="1" customWidth="1"/>
    <col min="14601" max="14848" width="9.140625" style="1"/>
    <col min="14849" max="14850" width="6" style="1" customWidth="1"/>
    <col min="14851" max="14851" width="28.7109375" style="1" customWidth="1"/>
    <col min="14852" max="14852" width="15.42578125" style="1" bestFit="1" customWidth="1"/>
    <col min="14853" max="14853" width="22.140625" style="1" customWidth="1"/>
    <col min="14854" max="14854" width="15.42578125" style="1" customWidth="1"/>
    <col min="14855" max="14855" width="13" style="1" bestFit="1" customWidth="1"/>
    <col min="14856" max="14856" width="12.7109375" style="1" bestFit="1" customWidth="1"/>
    <col min="14857" max="15104" width="9.140625" style="1"/>
    <col min="15105" max="15106" width="6" style="1" customWidth="1"/>
    <col min="15107" max="15107" width="28.7109375" style="1" customWidth="1"/>
    <col min="15108" max="15108" width="15.42578125" style="1" bestFit="1" customWidth="1"/>
    <col min="15109" max="15109" width="22.140625" style="1" customWidth="1"/>
    <col min="15110" max="15110" width="15.42578125" style="1" customWidth="1"/>
    <col min="15111" max="15111" width="13" style="1" bestFit="1" customWidth="1"/>
    <col min="15112" max="15112" width="12.7109375" style="1" bestFit="1" customWidth="1"/>
    <col min="15113" max="15360" width="9.140625" style="1"/>
    <col min="15361" max="15362" width="6" style="1" customWidth="1"/>
    <col min="15363" max="15363" width="28.7109375" style="1" customWidth="1"/>
    <col min="15364" max="15364" width="15.42578125" style="1" bestFit="1" customWidth="1"/>
    <col min="15365" max="15365" width="22.140625" style="1" customWidth="1"/>
    <col min="15366" max="15366" width="15.42578125" style="1" customWidth="1"/>
    <col min="15367" max="15367" width="13" style="1" bestFit="1" customWidth="1"/>
    <col min="15368" max="15368" width="12.7109375" style="1" bestFit="1" customWidth="1"/>
    <col min="15369" max="15616" width="9.140625" style="1"/>
    <col min="15617" max="15618" width="6" style="1" customWidth="1"/>
    <col min="15619" max="15619" width="28.7109375" style="1" customWidth="1"/>
    <col min="15620" max="15620" width="15.42578125" style="1" bestFit="1" customWidth="1"/>
    <col min="15621" max="15621" width="22.140625" style="1" customWidth="1"/>
    <col min="15622" max="15622" width="15.42578125" style="1" customWidth="1"/>
    <col min="15623" max="15623" width="13" style="1" bestFit="1" customWidth="1"/>
    <col min="15624" max="15624" width="12.7109375" style="1" bestFit="1" customWidth="1"/>
    <col min="15625" max="15872" width="9.140625" style="1"/>
    <col min="15873" max="15874" width="6" style="1" customWidth="1"/>
    <col min="15875" max="15875" width="28.7109375" style="1" customWidth="1"/>
    <col min="15876" max="15876" width="15.42578125" style="1" bestFit="1" customWidth="1"/>
    <col min="15877" max="15877" width="22.140625" style="1" customWidth="1"/>
    <col min="15878" max="15878" width="15.42578125" style="1" customWidth="1"/>
    <col min="15879" max="15879" width="13" style="1" bestFit="1" customWidth="1"/>
    <col min="15880" max="15880" width="12.7109375" style="1" bestFit="1" customWidth="1"/>
    <col min="15881" max="16128" width="9.140625" style="1"/>
    <col min="16129" max="16130" width="6" style="1" customWidth="1"/>
    <col min="16131" max="16131" width="28.7109375" style="1" customWidth="1"/>
    <col min="16132" max="16132" width="15.42578125" style="1" bestFit="1" customWidth="1"/>
    <col min="16133" max="16133" width="22.140625" style="1" customWidth="1"/>
    <col min="16134" max="16134" width="15.42578125" style="1" customWidth="1"/>
    <col min="16135" max="16135" width="13" style="1" bestFit="1" customWidth="1"/>
    <col min="16136" max="16136" width="12.7109375" style="1" bestFit="1" customWidth="1"/>
    <col min="16137" max="16384" width="9.140625" style="1"/>
  </cols>
  <sheetData>
    <row r="5" spans="2:7">
      <c r="C5" s="1">
        <v>2007</v>
      </c>
    </row>
    <row r="6" spans="2:7">
      <c r="B6" s="2" t="s">
        <v>0</v>
      </c>
      <c r="C6" s="3" t="s">
        <v>1</v>
      </c>
      <c r="D6" s="4">
        <v>50585067</v>
      </c>
      <c r="E6" s="3" t="s">
        <v>2</v>
      </c>
      <c r="F6" s="4">
        <v>28985919.359999999</v>
      </c>
      <c r="G6" s="5">
        <f>+F6/D6</f>
        <v>0.5730133630148202</v>
      </c>
    </row>
    <row r="7" spans="2:7">
      <c r="B7" s="2" t="s">
        <v>3</v>
      </c>
      <c r="C7" s="3" t="s">
        <v>4</v>
      </c>
      <c r="D7" s="4">
        <v>51042567</v>
      </c>
      <c r="E7" s="3" t="s">
        <v>5</v>
      </c>
      <c r="F7" s="4">
        <v>24473489.050000001</v>
      </c>
      <c r="G7" s="5">
        <f>+F7/D7</f>
        <v>0.47947214429869878</v>
      </c>
    </row>
    <row r="8" spans="2:7">
      <c r="B8" s="2" t="s">
        <v>6</v>
      </c>
      <c r="C8" s="3" t="s">
        <v>7</v>
      </c>
      <c r="D8" s="4">
        <f>+D7-D6</f>
        <v>457500</v>
      </c>
      <c r="E8" s="3" t="s">
        <v>8</v>
      </c>
      <c r="F8" s="4">
        <f>+F6-F7</f>
        <v>4512430.3099999987</v>
      </c>
      <c r="G8" s="5"/>
    </row>
    <row r="9" spans="2:7" ht="22.5" customHeight="1">
      <c r="C9" s="1">
        <v>2006</v>
      </c>
      <c r="D9" s="6"/>
      <c r="F9" s="6"/>
    </row>
    <row r="10" spans="2:7" ht="23.25" customHeight="1">
      <c r="B10" s="2" t="s">
        <v>0</v>
      </c>
      <c r="C10" s="3" t="s">
        <v>1</v>
      </c>
      <c r="D10" s="4">
        <v>44200000</v>
      </c>
      <c r="E10" s="3" t="s">
        <v>2</v>
      </c>
      <c r="F10" s="4">
        <v>25016774.559999999</v>
      </c>
      <c r="G10" s="5">
        <f>+F10/D10</f>
        <v>0.5659903746606334</v>
      </c>
    </row>
    <row r="11" spans="2:7">
      <c r="B11" s="2" t="s">
        <v>3</v>
      </c>
      <c r="C11" s="3" t="s">
        <v>4</v>
      </c>
      <c r="D11" s="4">
        <v>52267000</v>
      </c>
      <c r="E11" s="3" t="s">
        <v>5</v>
      </c>
      <c r="F11" s="4">
        <v>26468982.489999998</v>
      </c>
      <c r="G11" s="5">
        <f>+F11/D11</f>
        <v>0.50641862915415081</v>
      </c>
    </row>
    <row r="12" spans="2:7">
      <c r="B12" s="2" t="s">
        <v>6</v>
      </c>
      <c r="C12" s="3" t="s">
        <v>7</v>
      </c>
      <c r="D12" s="4">
        <f>+D11-D10</f>
        <v>8067000</v>
      </c>
      <c r="E12" s="3" t="s">
        <v>9</v>
      </c>
      <c r="F12" s="4">
        <f>+F10-F11</f>
        <v>-1452207.9299999997</v>
      </c>
      <c r="G12" s="5"/>
    </row>
    <row r="14" spans="2:7" ht="12.75" customHeight="1"/>
    <row r="15" spans="2:7">
      <c r="C15" s="3" t="s">
        <v>10</v>
      </c>
      <c r="D15" s="4">
        <v>70747766</v>
      </c>
    </row>
    <row r="16" spans="2:7">
      <c r="C16" s="3" t="s">
        <v>67</v>
      </c>
      <c r="D16" s="4">
        <v>84337647</v>
      </c>
    </row>
    <row r="17" spans="3:4" ht="15.75" customHeight="1">
      <c r="C17" s="3" t="s">
        <v>11</v>
      </c>
      <c r="D17" s="4">
        <v>38579756.25</v>
      </c>
    </row>
    <row r="18" spans="3:4" ht="18.75" customHeight="1">
      <c r="C18" s="3" t="s">
        <v>68</v>
      </c>
      <c r="D18" s="4">
        <v>44755854.640000001</v>
      </c>
    </row>
    <row r="21" spans="3:4" ht="13.5" customHeight="1"/>
    <row r="22" spans="3:4" ht="15.75" customHeight="1"/>
    <row r="23" spans="3:4" ht="19.5" customHeight="1"/>
    <row r="24" spans="3:4" ht="18.75" customHeight="1"/>
  </sheetData>
  <pageMargins left="0.59055118110236227" right="0.59055118110236227" top="0.98425196850393704" bottom="0.98425196850393704" header="0.51181102362204722" footer="0.51181102362204722"/>
  <pageSetup paperSize="9" scale="87" orientation="landscape" horizontalDpi="300" verticalDpi="300" r:id="rId1"/>
  <headerFooter alignWithMargins="0">
    <oddFooter>&amp;R&amp;"Times New Roman,Normalny"&amp;14 4</oddFooter>
  </headerFooter>
  <drawing r:id="rId2"/>
</worksheet>
</file>

<file path=xl/worksheets/sheet3.xml><?xml version="1.0" encoding="utf-8"?>
<worksheet xmlns="http://schemas.openxmlformats.org/spreadsheetml/2006/main" xmlns:r="http://schemas.openxmlformats.org/officeDocument/2006/relationships">
  <sheetPr>
    <pageSetUpPr fitToPage="1"/>
  </sheetPr>
  <dimension ref="B5:G24"/>
  <sheetViews>
    <sheetView topLeftCell="A49" zoomScale="95" workbookViewId="0">
      <selection activeCell="F73" sqref="F73"/>
    </sheetView>
  </sheetViews>
  <sheetFormatPr defaultRowHeight="15.75"/>
  <cols>
    <col min="1" max="2" width="6" style="1" customWidth="1"/>
    <col min="3" max="3" width="28.7109375" style="1" customWidth="1"/>
    <col min="4" max="4" width="15.42578125" style="1" bestFit="1" customWidth="1"/>
    <col min="5" max="5" width="22.140625" style="1" customWidth="1"/>
    <col min="6" max="6" width="15.42578125" style="1" customWidth="1"/>
    <col min="7" max="7" width="13" style="1" bestFit="1" customWidth="1"/>
    <col min="8" max="8" width="12.7109375" style="1" bestFit="1" customWidth="1"/>
    <col min="9" max="256" width="9.140625" style="1"/>
    <col min="257" max="258" width="6" style="1" customWidth="1"/>
    <col min="259" max="259" width="28.7109375" style="1" customWidth="1"/>
    <col min="260" max="260" width="15.42578125" style="1" bestFit="1" customWidth="1"/>
    <col min="261" max="261" width="22.140625" style="1" customWidth="1"/>
    <col min="262" max="262" width="15.42578125" style="1" customWidth="1"/>
    <col min="263" max="263" width="13" style="1" bestFit="1" customWidth="1"/>
    <col min="264" max="264" width="12.7109375" style="1" bestFit="1" customWidth="1"/>
    <col min="265" max="512" width="9.140625" style="1"/>
    <col min="513" max="514" width="6" style="1" customWidth="1"/>
    <col min="515" max="515" width="28.7109375" style="1" customWidth="1"/>
    <col min="516" max="516" width="15.42578125" style="1" bestFit="1" customWidth="1"/>
    <col min="517" max="517" width="22.140625" style="1" customWidth="1"/>
    <col min="518" max="518" width="15.42578125" style="1" customWidth="1"/>
    <col min="519" max="519" width="13" style="1" bestFit="1" customWidth="1"/>
    <col min="520" max="520" width="12.7109375" style="1" bestFit="1" customWidth="1"/>
    <col min="521" max="768" width="9.140625" style="1"/>
    <col min="769" max="770" width="6" style="1" customWidth="1"/>
    <col min="771" max="771" width="28.7109375" style="1" customWidth="1"/>
    <col min="772" max="772" width="15.42578125" style="1" bestFit="1" customWidth="1"/>
    <col min="773" max="773" width="22.140625" style="1" customWidth="1"/>
    <col min="774" max="774" width="15.42578125" style="1" customWidth="1"/>
    <col min="775" max="775" width="13" style="1" bestFit="1" customWidth="1"/>
    <col min="776" max="776" width="12.7109375" style="1" bestFit="1" customWidth="1"/>
    <col min="777" max="1024" width="9.140625" style="1"/>
    <col min="1025" max="1026" width="6" style="1" customWidth="1"/>
    <col min="1027" max="1027" width="28.7109375" style="1" customWidth="1"/>
    <col min="1028" max="1028" width="15.42578125" style="1" bestFit="1" customWidth="1"/>
    <col min="1029" max="1029" width="22.140625" style="1" customWidth="1"/>
    <col min="1030" max="1030" width="15.42578125" style="1" customWidth="1"/>
    <col min="1031" max="1031" width="13" style="1" bestFit="1" customWidth="1"/>
    <col min="1032" max="1032" width="12.7109375" style="1" bestFit="1" customWidth="1"/>
    <col min="1033" max="1280" width="9.140625" style="1"/>
    <col min="1281" max="1282" width="6" style="1" customWidth="1"/>
    <col min="1283" max="1283" width="28.7109375" style="1" customWidth="1"/>
    <col min="1284" max="1284" width="15.42578125" style="1" bestFit="1" customWidth="1"/>
    <col min="1285" max="1285" width="22.140625" style="1" customWidth="1"/>
    <col min="1286" max="1286" width="15.42578125" style="1" customWidth="1"/>
    <col min="1287" max="1287" width="13" style="1" bestFit="1" customWidth="1"/>
    <col min="1288" max="1288" width="12.7109375" style="1" bestFit="1" customWidth="1"/>
    <col min="1289" max="1536" width="9.140625" style="1"/>
    <col min="1537" max="1538" width="6" style="1" customWidth="1"/>
    <col min="1539" max="1539" width="28.7109375" style="1" customWidth="1"/>
    <col min="1540" max="1540" width="15.42578125" style="1" bestFit="1" customWidth="1"/>
    <col min="1541" max="1541" width="22.140625" style="1" customWidth="1"/>
    <col min="1542" max="1542" width="15.42578125" style="1" customWidth="1"/>
    <col min="1543" max="1543" width="13" style="1" bestFit="1" customWidth="1"/>
    <col min="1544" max="1544" width="12.7109375" style="1" bestFit="1" customWidth="1"/>
    <col min="1545" max="1792" width="9.140625" style="1"/>
    <col min="1793" max="1794" width="6" style="1" customWidth="1"/>
    <col min="1795" max="1795" width="28.7109375" style="1" customWidth="1"/>
    <col min="1796" max="1796" width="15.42578125" style="1" bestFit="1" customWidth="1"/>
    <col min="1797" max="1797" width="22.140625" style="1" customWidth="1"/>
    <col min="1798" max="1798" width="15.42578125" style="1" customWidth="1"/>
    <col min="1799" max="1799" width="13" style="1" bestFit="1" customWidth="1"/>
    <col min="1800" max="1800" width="12.7109375" style="1" bestFit="1" customWidth="1"/>
    <col min="1801" max="2048" width="9.140625" style="1"/>
    <col min="2049" max="2050" width="6" style="1" customWidth="1"/>
    <col min="2051" max="2051" width="28.7109375" style="1" customWidth="1"/>
    <col min="2052" max="2052" width="15.42578125" style="1" bestFit="1" customWidth="1"/>
    <col min="2053" max="2053" width="22.140625" style="1" customWidth="1"/>
    <col min="2054" max="2054" width="15.42578125" style="1" customWidth="1"/>
    <col min="2055" max="2055" width="13" style="1" bestFit="1" customWidth="1"/>
    <col min="2056" max="2056" width="12.7109375" style="1" bestFit="1" customWidth="1"/>
    <col min="2057" max="2304" width="9.140625" style="1"/>
    <col min="2305" max="2306" width="6" style="1" customWidth="1"/>
    <col min="2307" max="2307" width="28.7109375" style="1" customWidth="1"/>
    <col min="2308" max="2308" width="15.42578125" style="1" bestFit="1" customWidth="1"/>
    <col min="2309" max="2309" width="22.140625" style="1" customWidth="1"/>
    <col min="2310" max="2310" width="15.42578125" style="1" customWidth="1"/>
    <col min="2311" max="2311" width="13" style="1" bestFit="1" customWidth="1"/>
    <col min="2312" max="2312" width="12.7109375" style="1" bestFit="1" customWidth="1"/>
    <col min="2313" max="2560" width="9.140625" style="1"/>
    <col min="2561" max="2562" width="6" style="1" customWidth="1"/>
    <col min="2563" max="2563" width="28.7109375" style="1" customWidth="1"/>
    <col min="2564" max="2564" width="15.42578125" style="1" bestFit="1" customWidth="1"/>
    <col min="2565" max="2565" width="22.140625" style="1" customWidth="1"/>
    <col min="2566" max="2566" width="15.42578125" style="1" customWidth="1"/>
    <col min="2567" max="2567" width="13" style="1" bestFit="1" customWidth="1"/>
    <col min="2568" max="2568" width="12.7109375" style="1" bestFit="1" customWidth="1"/>
    <col min="2569" max="2816" width="9.140625" style="1"/>
    <col min="2817" max="2818" width="6" style="1" customWidth="1"/>
    <col min="2819" max="2819" width="28.7109375" style="1" customWidth="1"/>
    <col min="2820" max="2820" width="15.42578125" style="1" bestFit="1" customWidth="1"/>
    <col min="2821" max="2821" width="22.140625" style="1" customWidth="1"/>
    <col min="2822" max="2822" width="15.42578125" style="1" customWidth="1"/>
    <col min="2823" max="2823" width="13" style="1" bestFit="1" customWidth="1"/>
    <col min="2824" max="2824" width="12.7109375" style="1" bestFit="1" customWidth="1"/>
    <col min="2825" max="3072" width="9.140625" style="1"/>
    <col min="3073" max="3074" width="6" style="1" customWidth="1"/>
    <col min="3075" max="3075" width="28.7109375" style="1" customWidth="1"/>
    <col min="3076" max="3076" width="15.42578125" style="1" bestFit="1" customWidth="1"/>
    <col min="3077" max="3077" width="22.140625" style="1" customWidth="1"/>
    <col min="3078" max="3078" width="15.42578125" style="1" customWidth="1"/>
    <col min="3079" max="3079" width="13" style="1" bestFit="1" customWidth="1"/>
    <col min="3080" max="3080" width="12.7109375" style="1" bestFit="1" customWidth="1"/>
    <col min="3081" max="3328" width="9.140625" style="1"/>
    <col min="3329" max="3330" width="6" style="1" customWidth="1"/>
    <col min="3331" max="3331" width="28.7109375" style="1" customWidth="1"/>
    <col min="3332" max="3332" width="15.42578125" style="1" bestFit="1" customWidth="1"/>
    <col min="3333" max="3333" width="22.140625" style="1" customWidth="1"/>
    <col min="3334" max="3334" width="15.42578125" style="1" customWidth="1"/>
    <col min="3335" max="3335" width="13" style="1" bestFit="1" customWidth="1"/>
    <col min="3336" max="3336" width="12.7109375" style="1" bestFit="1" customWidth="1"/>
    <col min="3337" max="3584" width="9.140625" style="1"/>
    <col min="3585" max="3586" width="6" style="1" customWidth="1"/>
    <col min="3587" max="3587" width="28.7109375" style="1" customWidth="1"/>
    <col min="3588" max="3588" width="15.42578125" style="1" bestFit="1" customWidth="1"/>
    <col min="3589" max="3589" width="22.140625" style="1" customWidth="1"/>
    <col min="3590" max="3590" width="15.42578125" style="1" customWidth="1"/>
    <col min="3591" max="3591" width="13" style="1" bestFit="1" customWidth="1"/>
    <col min="3592" max="3592" width="12.7109375" style="1" bestFit="1" customWidth="1"/>
    <col min="3593" max="3840" width="9.140625" style="1"/>
    <col min="3841" max="3842" width="6" style="1" customWidth="1"/>
    <col min="3843" max="3843" width="28.7109375" style="1" customWidth="1"/>
    <col min="3844" max="3844" width="15.42578125" style="1" bestFit="1" customWidth="1"/>
    <col min="3845" max="3845" width="22.140625" style="1" customWidth="1"/>
    <col min="3846" max="3846" width="15.42578125" style="1" customWidth="1"/>
    <col min="3847" max="3847" width="13" style="1" bestFit="1" customWidth="1"/>
    <col min="3848" max="3848" width="12.7109375" style="1" bestFit="1" customWidth="1"/>
    <col min="3849" max="4096" width="9.140625" style="1"/>
    <col min="4097" max="4098" width="6" style="1" customWidth="1"/>
    <col min="4099" max="4099" width="28.7109375" style="1" customWidth="1"/>
    <col min="4100" max="4100" width="15.42578125" style="1" bestFit="1" customWidth="1"/>
    <col min="4101" max="4101" width="22.140625" style="1" customWidth="1"/>
    <col min="4102" max="4102" width="15.42578125" style="1" customWidth="1"/>
    <col min="4103" max="4103" width="13" style="1" bestFit="1" customWidth="1"/>
    <col min="4104" max="4104" width="12.7109375" style="1" bestFit="1" customWidth="1"/>
    <col min="4105" max="4352" width="9.140625" style="1"/>
    <col min="4353" max="4354" width="6" style="1" customWidth="1"/>
    <col min="4355" max="4355" width="28.7109375" style="1" customWidth="1"/>
    <col min="4356" max="4356" width="15.42578125" style="1" bestFit="1" customWidth="1"/>
    <col min="4357" max="4357" width="22.140625" style="1" customWidth="1"/>
    <col min="4358" max="4358" width="15.42578125" style="1" customWidth="1"/>
    <col min="4359" max="4359" width="13" style="1" bestFit="1" customWidth="1"/>
    <col min="4360" max="4360" width="12.7109375" style="1" bestFit="1" customWidth="1"/>
    <col min="4361" max="4608" width="9.140625" style="1"/>
    <col min="4609" max="4610" width="6" style="1" customWidth="1"/>
    <col min="4611" max="4611" width="28.7109375" style="1" customWidth="1"/>
    <col min="4612" max="4612" width="15.42578125" style="1" bestFit="1" customWidth="1"/>
    <col min="4613" max="4613" width="22.140625" style="1" customWidth="1"/>
    <col min="4614" max="4614" width="15.42578125" style="1" customWidth="1"/>
    <col min="4615" max="4615" width="13" style="1" bestFit="1" customWidth="1"/>
    <col min="4616" max="4616" width="12.7109375" style="1" bestFit="1" customWidth="1"/>
    <col min="4617" max="4864" width="9.140625" style="1"/>
    <col min="4865" max="4866" width="6" style="1" customWidth="1"/>
    <col min="4867" max="4867" width="28.7109375" style="1" customWidth="1"/>
    <col min="4868" max="4868" width="15.42578125" style="1" bestFit="1" customWidth="1"/>
    <col min="4869" max="4869" width="22.140625" style="1" customWidth="1"/>
    <col min="4870" max="4870" width="15.42578125" style="1" customWidth="1"/>
    <col min="4871" max="4871" width="13" style="1" bestFit="1" customWidth="1"/>
    <col min="4872" max="4872" width="12.7109375" style="1" bestFit="1" customWidth="1"/>
    <col min="4873" max="5120" width="9.140625" style="1"/>
    <col min="5121" max="5122" width="6" style="1" customWidth="1"/>
    <col min="5123" max="5123" width="28.7109375" style="1" customWidth="1"/>
    <col min="5124" max="5124" width="15.42578125" style="1" bestFit="1" customWidth="1"/>
    <col min="5125" max="5125" width="22.140625" style="1" customWidth="1"/>
    <col min="5126" max="5126" width="15.42578125" style="1" customWidth="1"/>
    <col min="5127" max="5127" width="13" style="1" bestFit="1" customWidth="1"/>
    <col min="5128" max="5128" width="12.7109375" style="1" bestFit="1" customWidth="1"/>
    <col min="5129" max="5376" width="9.140625" style="1"/>
    <col min="5377" max="5378" width="6" style="1" customWidth="1"/>
    <col min="5379" max="5379" width="28.7109375" style="1" customWidth="1"/>
    <col min="5380" max="5380" width="15.42578125" style="1" bestFit="1" customWidth="1"/>
    <col min="5381" max="5381" width="22.140625" style="1" customWidth="1"/>
    <col min="5382" max="5382" width="15.42578125" style="1" customWidth="1"/>
    <col min="5383" max="5383" width="13" style="1" bestFit="1" customWidth="1"/>
    <col min="5384" max="5384" width="12.7109375" style="1" bestFit="1" customWidth="1"/>
    <col min="5385" max="5632" width="9.140625" style="1"/>
    <col min="5633" max="5634" width="6" style="1" customWidth="1"/>
    <col min="5635" max="5635" width="28.7109375" style="1" customWidth="1"/>
    <col min="5636" max="5636" width="15.42578125" style="1" bestFit="1" customWidth="1"/>
    <col min="5637" max="5637" width="22.140625" style="1" customWidth="1"/>
    <col min="5638" max="5638" width="15.42578125" style="1" customWidth="1"/>
    <col min="5639" max="5639" width="13" style="1" bestFit="1" customWidth="1"/>
    <col min="5640" max="5640" width="12.7109375" style="1" bestFit="1" customWidth="1"/>
    <col min="5641" max="5888" width="9.140625" style="1"/>
    <col min="5889" max="5890" width="6" style="1" customWidth="1"/>
    <col min="5891" max="5891" width="28.7109375" style="1" customWidth="1"/>
    <col min="5892" max="5892" width="15.42578125" style="1" bestFit="1" customWidth="1"/>
    <col min="5893" max="5893" width="22.140625" style="1" customWidth="1"/>
    <col min="5894" max="5894" width="15.42578125" style="1" customWidth="1"/>
    <col min="5895" max="5895" width="13" style="1" bestFit="1" customWidth="1"/>
    <col min="5896" max="5896" width="12.7109375" style="1" bestFit="1" customWidth="1"/>
    <col min="5897" max="6144" width="9.140625" style="1"/>
    <col min="6145" max="6146" width="6" style="1" customWidth="1"/>
    <col min="6147" max="6147" width="28.7109375" style="1" customWidth="1"/>
    <col min="6148" max="6148" width="15.42578125" style="1" bestFit="1" customWidth="1"/>
    <col min="6149" max="6149" width="22.140625" style="1" customWidth="1"/>
    <col min="6150" max="6150" width="15.42578125" style="1" customWidth="1"/>
    <col min="6151" max="6151" width="13" style="1" bestFit="1" customWidth="1"/>
    <col min="6152" max="6152" width="12.7109375" style="1" bestFit="1" customWidth="1"/>
    <col min="6153" max="6400" width="9.140625" style="1"/>
    <col min="6401" max="6402" width="6" style="1" customWidth="1"/>
    <col min="6403" max="6403" width="28.7109375" style="1" customWidth="1"/>
    <col min="6404" max="6404" width="15.42578125" style="1" bestFit="1" customWidth="1"/>
    <col min="6405" max="6405" width="22.140625" style="1" customWidth="1"/>
    <col min="6406" max="6406" width="15.42578125" style="1" customWidth="1"/>
    <col min="6407" max="6407" width="13" style="1" bestFit="1" customWidth="1"/>
    <col min="6408" max="6408" width="12.7109375" style="1" bestFit="1" customWidth="1"/>
    <col min="6409" max="6656" width="9.140625" style="1"/>
    <col min="6657" max="6658" width="6" style="1" customWidth="1"/>
    <col min="6659" max="6659" width="28.7109375" style="1" customWidth="1"/>
    <col min="6660" max="6660" width="15.42578125" style="1" bestFit="1" customWidth="1"/>
    <col min="6661" max="6661" width="22.140625" style="1" customWidth="1"/>
    <col min="6662" max="6662" width="15.42578125" style="1" customWidth="1"/>
    <col min="6663" max="6663" width="13" style="1" bestFit="1" customWidth="1"/>
    <col min="6664" max="6664" width="12.7109375" style="1" bestFit="1" customWidth="1"/>
    <col min="6665" max="6912" width="9.140625" style="1"/>
    <col min="6913" max="6914" width="6" style="1" customWidth="1"/>
    <col min="6915" max="6915" width="28.7109375" style="1" customWidth="1"/>
    <col min="6916" max="6916" width="15.42578125" style="1" bestFit="1" customWidth="1"/>
    <col min="6917" max="6917" width="22.140625" style="1" customWidth="1"/>
    <col min="6918" max="6918" width="15.42578125" style="1" customWidth="1"/>
    <col min="6919" max="6919" width="13" style="1" bestFit="1" customWidth="1"/>
    <col min="6920" max="6920" width="12.7109375" style="1" bestFit="1" customWidth="1"/>
    <col min="6921" max="7168" width="9.140625" style="1"/>
    <col min="7169" max="7170" width="6" style="1" customWidth="1"/>
    <col min="7171" max="7171" width="28.7109375" style="1" customWidth="1"/>
    <col min="7172" max="7172" width="15.42578125" style="1" bestFit="1" customWidth="1"/>
    <col min="7173" max="7173" width="22.140625" style="1" customWidth="1"/>
    <col min="7174" max="7174" width="15.42578125" style="1" customWidth="1"/>
    <col min="7175" max="7175" width="13" style="1" bestFit="1" customWidth="1"/>
    <col min="7176" max="7176" width="12.7109375" style="1" bestFit="1" customWidth="1"/>
    <col min="7177" max="7424" width="9.140625" style="1"/>
    <col min="7425" max="7426" width="6" style="1" customWidth="1"/>
    <col min="7427" max="7427" width="28.7109375" style="1" customWidth="1"/>
    <col min="7428" max="7428" width="15.42578125" style="1" bestFit="1" customWidth="1"/>
    <col min="7429" max="7429" width="22.140625" style="1" customWidth="1"/>
    <col min="7430" max="7430" width="15.42578125" style="1" customWidth="1"/>
    <col min="7431" max="7431" width="13" style="1" bestFit="1" customWidth="1"/>
    <col min="7432" max="7432" width="12.7109375" style="1" bestFit="1" customWidth="1"/>
    <col min="7433" max="7680" width="9.140625" style="1"/>
    <col min="7681" max="7682" width="6" style="1" customWidth="1"/>
    <col min="7683" max="7683" width="28.7109375" style="1" customWidth="1"/>
    <col min="7684" max="7684" width="15.42578125" style="1" bestFit="1" customWidth="1"/>
    <col min="7685" max="7685" width="22.140625" style="1" customWidth="1"/>
    <col min="7686" max="7686" width="15.42578125" style="1" customWidth="1"/>
    <col min="7687" max="7687" width="13" style="1" bestFit="1" customWidth="1"/>
    <col min="7688" max="7688" width="12.7109375" style="1" bestFit="1" customWidth="1"/>
    <col min="7689" max="7936" width="9.140625" style="1"/>
    <col min="7937" max="7938" width="6" style="1" customWidth="1"/>
    <col min="7939" max="7939" width="28.7109375" style="1" customWidth="1"/>
    <col min="7940" max="7940" width="15.42578125" style="1" bestFit="1" customWidth="1"/>
    <col min="7941" max="7941" width="22.140625" style="1" customWidth="1"/>
    <col min="7942" max="7942" width="15.42578125" style="1" customWidth="1"/>
    <col min="7943" max="7943" width="13" style="1" bestFit="1" customWidth="1"/>
    <col min="7944" max="7944" width="12.7109375" style="1" bestFit="1" customWidth="1"/>
    <col min="7945" max="8192" width="9.140625" style="1"/>
    <col min="8193" max="8194" width="6" style="1" customWidth="1"/>
    <col min="8195" max="8195" width="28.7109375" style="1" customWidth="1"/>
    <col min="8196" max="8196" width="15.42578125" style="1" bestFit="1" customWidth="1"/>
    <col min="8197" max="8197" width="22.140625" style="1" customWidth="1"/>
    <col min="8198" max="8198" width="15.42578125" style="1" customWidth="1"/>
    <col min="8199" max="8199" width="13" style="1" bestFit="1" customWidth="1"/>
    <col min="8200" max="8200" width="12.7109375" style="1" bestFit="1" customWidth="1"/>
    <col min="8201" max="8448" width="9.140625" style="1"/>
    <col min="8449" max="8450" width="6" style="1" customWidth="1"/>
    <col min="8451" max="8451" width="28.7109375" style="1" customWidth="1"/>
    <col min="8452" max="8452" width="15.42578125" style="1" bestFit="1" customWidth="1"/>
    <col min="8453" max="8453" width="22.140625" style="1" customWidth="1"/>
    <col min="8454" max="8454" width="15.42578125" style="1" customWidth="1"/>
    <col min="8455" max="8455" width="13" style="1" bestFit="1" customWidth="1"/>
    <col min="8456" max="8456" width="12.7109375" style="1" bestFit="1" customWidth="1"/>
    <col min="8457" max="8704" width="9.140625" style="1"/>
    <col min="8705" max="8706" width="6" style="1" customWidth="1"/>
    <col min="8707" max="8707" width="28.7109375" style="1" customWidth="1"/>
    <col min="8708" max="8708" width="15.42578125" style="1" bestFit="1" customWidth="1"/>
    <col min="8709" max="8709" width="22.140625" style="1" customWidth="1"/>
    <col min="8710" max="8710" width="15.42578125" style="1" customWidth="1"/>
    <col min="8711" max="8711" width="13" style="1" bestFit="1" customWidth="1"/>
    <col min="8712" max="8712" width="12.7109375" style="1" bestFit="1" customWidth="1"/>
    <col min="8713" max="8960" width="9.140625" style="1"/>
    <col min="8961" max="8962" width="6" style="1" customWidth="1"/>
    <col min="8963" max="8963" width="28.7109375" style="1" customWidth="1"/>
    <col min="8964" max="8964" width="15.42578125" style="1" bestFit="1" customWidth="1"/>
    <col min="8965" max="8965" width="22.140625" style="1" customWidth="1"/>
    <col min="8966" max="8966" width="15.42578125" style="1" customWidth="1"/>
    <col min="8967" max="8967" width="13" style="1" bestFit="1" customWidth="1"/>
    <col min="8968" max="8968" width="12.7109375" style="1" bestFit="1" customWidth="1"/>
    <col min="8969" max="9216" width="9.140625" style="1"/>
    <col min="9217" max="9218" width="6" style="1" customWidth="1"/>
    <col min="9219" max="9219" width="28.7109375" style="1" customWidth="1"/>
    <col min="9220" max="9220" width="15.42578125" style="1" bestFit="1" customWidth="1"/>
    <col min="9221" max="9221" width="22.140625" style="1" customWidth="1"/>
    <col min="9222" max="9222" width="15.42578125" style="1" customWidth="1"/>
    <col min="9223" max="9223" width="13" style="1" bestFit="1" customWidth="1"/>
    <col min="9224" max="9224" width="12.7109375" style="1" bestFit="1" customWidth="1"/>
    <col min="9225" max="9472" width="9.140625" style="1"/>
    <col min="9473" max="9474" width="6" style="1" customWidth="1"/>
    <col min="9475" max="9475" width="28.7109375" style="1" customWidth="1"/>
    <col min="9476" max="9476" width="15.42578125" style="1" bestFit="1" customWidth="1"/>
    <col min="9477" max="9477" width="22.140625" style="1" customWidth="1"/>
    <col min="9478" max="9478" width="15.42578125" style="1" customWidth="1"/>
    <col min="9479" max="9479" width="13" style="1" bestFit="1" customWidth="1"/>
    <col min="9480" max="9480" width="12.7109375" style="1" bestFit="1" customWidth="1"/>
    <col min="9481" max="9728" width="9.140625" style="1"/>
    <col min="9729" max="9730" width="6" style="1" customWidth="1"/>
    <col min="9731" max="9731" width="28.7109375" style="1" customWidth="1"/>
    <col min="9732" max="9732" width="15.42578125" style="1" bestFit="1" customWidth="1"/>
    <col min="9733" max="9733" width="22.140625" style="1" customWidth="1"/>
    <col min="9734" max="9734" width="15.42578125" style="1" customWidth="1"/>
    <col min="9735" max="9735" width="13" style="1" bestFit="1" customWidth="1"/>
    <col min="9736" max="9736" width="12.7109375" style="1" bestFit="1" customWidth="1"/>
    <col min="9737" max="9984" width="9.140625" style="1"/>
    <col min="9985" max="9986" width="6" style="1" customWidth="1"/>
    <col min="9987" max="9987" width="28.7109375" style="1" customWidth="1"/>
    <col min="9988" max="9988" width="15.42578125" style="1" bestFit="1" customWidth="1"/>
    <col min="9989" max="9989" width="22.140625" style="1" customWidth="1"/>
    <col min="9990" max="9990" width="15.42578125" style="1" customWidth="1"/>
    <col min="9991" max="9991" width="13" style="1" bestFit="1" customWidth="1"/>
    <col min="9992" max="9992" width="12.7109375" style="1" bestFit="1" customWidth="1"/>
    <col min="9993" max="10240" width="9.140625" style="1"/>
    <col min="10241" max="10242" width="6" style="1" customWidth="1"/>
    <col min="10243" max="10243" width="28.7109375" style="1" customWidth="1"/>
    <col min="10244" max="10244" width="15.42578125" style="1" bestFit="1" customWidth="1"/>
    <col min="10245" max="10245" width="22.140625" style="1" customWidth="1"/>
    <col min="10246" max="10246" width="15.42578125" style="1" customWidth="1"/>
    <col min="10247" max="10247" width="13" style="1" bestFit="1" customWidth="1"/>
    <col min="10248" max="10248" width="12.7109375" style="1" bestFit="1" customWidth="1"/>
    <col min="10249" max="10496" width="9.140625" style="1"/>
    <col min="10497" max="10498" width="6" style="1" customWidth="1"/>
    <col min="10499" max="10499" width="28.7109375" style="1" customWidth="1"/>
    <col min="10500" max="10500" width="15.42578125" style="1" bestFit="1" customWidth="1"/>
    <col min="10501" max="10501" width="22.140625" style="1" customWidth="1"/>
    <col min="10502" max="10502" width="15.42578125" style="1" customWidth="1"/>
    <col min="10503" max="10503" width="13" style="1" bestFit="1" customWidth="1"/>
    <col min="10504" max="10504" width="12.7109375" style="1" bestFit="1" customWidth="1"/>
    <col min="10505" max="10752" width="9.140625" style="1"/>
    <col min="10753" max="10754" width="6" style="1" customWidth="1"/>
    <col min="10755" max="10755" width="28.7109375" style="1" customWidth="1"/>
    <col min="10756" max="10756" width="15.42578125" style="1" bestFit="1" customWidth="1"/>
    <col min="10757" max="10757" width="22.140625" style="1" customWidth="1"/>
    <col min="10758" max="10758" width="15.42578125" style="1" customWidth="1"/>
    <col min="10759" max="10759" width="13" style="1" bestFit="1" customWidth="1"/>
    <col min="10760" max="10760" width="12.7109375" style="1" bestFit="1" customWidth="1"/>
    <col min="10761" max="11008" width="9.140625" style="1"/>
    <col min="11009" max="11010" width="6" style="1" customWidth="1"/>
    <col min="11011" max="11011" width="28.7109375" style="1" customWidth="1"/>
    <col min="11012" max="11012" width="15.42578125" style="1" bestFit="1" customWidth="1"/>
    <col min="11013" max="11013" width="22.140625" style="1" customWidth="1"/>
    <col min="11014" max="11014" width="15.42578125" style="1" customWidth="1"/>
    <col min="11015" max="11015" width="13" style="1" bestFit="1" customWidth="1"/>
    <col min="11016" max="11016" width="12.7109375" style="1" bestFit="1" customWidth="1"/>
    <col min="11017" max="11264" width="9.140625" style="1"/>
    <col min="11265" max="11266" width="6" style="1" customWidth="1"/>
    <col min="11267" max="11267" width="28.7109375" style="1" customWidth="1"/>
    <col min="11268" max="11268" width="15.42578125" style="1" bestFit="1" customWidth="1"/>
    <col min="11269" max="11269" width="22.140625" style="1" customWidth="1"/>
    <col min="11270" max="11270" width="15.42578125" style="1" customWidth="1"/>
    <col min="11271" max="11271" width="13" style="1" bestFit="1" customWidth="1"/>
    <col min="11272" max="11272" width="12.7109375" style="1" bestFit="1" customWidth="1"/>
    <col min="11273" max="11520" width="9.140625" style="1"/>
    <col min="11521" max="11522" width="6" style="1" customWidth="1"/>
    <col min="11523" max="11523" width="28.7109375" style="1" customWidth="1"/>
    <col min="11524" max="11524" width="15.42578125" style="1" bestFit="1" customWidth="1"/>
    <col min="11525" max="11525" width="22.140625" style="1" customWidth="1"/>
    <col min="11526" max="11526" width="15.42578125" style="1" customWidth="1"/>
    <col min="11527" max="11527" width="13" style="1" bestFit="1" customWidth="1"/>
    <col min="11528" max="11528" width="12.7109375" style="1" bestFit="1" customWidth="1"/>
    <col min="11529" max="11776" width="9.140625" style="1"/>
    <col min="11777" max="11778" width="6" style="1" customWidth="1"/>
    <col min="11779" max="11779" width="28.7109375" style="1" customWidth="1"/>
    <col min="11780" max="11780" width="15.42578125" style="1" bestFit="1" customWidth="1"/>
    <col min="11781" max="11781" width="22.140625" style="1" customWidth="1"/>
    <col min="11782" max="11782" width="15.42578125" style="1" customWidth="1"/>
    <col min="11783" max="11783" width="13" style="1" bestFit="1" customWidth="1"/>
    <col min="11784" max="11784" width="12.7109375" style="1" bestFit="1" customWidth="1"/>
    <col min="11785" max="12032" width="9.140625" style="1"/>
    <col min="12033" max="12034" width="6" style="1" customWidth="1"/>
    <col min="12035" max="12035" width="28.7109375" style="1" customWidth="1"/>
    <col min="12036" max="12036" width="15.42578125" style="1" bestFit="1" customWidth="1"/>
    <col min="12037" max="12037" width="22.140625" style="1" customWidth="1"/>
    <col min="12038" max="12038" width="15.42578125" style="1" customWidth="1"/>
    <col min="12039" max="12039" width="13" style="1" bestFit="1" customWidth="1"/>
    <col min="12040" max="12040" width="12.7109375" style="1" bestFit="1" customWidth="1"/>
    <col min="12041" max="12288" width="9.140625" style="1"/>
    <col min="12289" max="12290" width="6" style="1" customWidth="1"/>
    <col min="12291" max="12291" width="28.7109375" style="1" customWidth="1"/>
    <col min="12292" max="12292" width="15.42578125" style="1" bestFit="1" customWidth="1"/>
    <col min="12293" max="12293" width="22.140625" style="1" customWidth="1"/>
    <col min="12294" max="12294" width="15.42578125" style="1" customWidth="1"/>
    <col min="12295" max="12295" width="13" style="1" bestFit="1" customWidth="1"/>
    <col min="12296" max="12296" width="12.7109375" style="1" bestFit="1" customWidth="1"/>
    <col min="12297" max="12544" width="9.140625" style="1"/>
    <col min="12545" max="12546" width="6" style="1" customWidth="1"/>
    <col min="12547" max="12547" width="28.7109375" style="1" customWidth="1"/>
    <col min="12548" max="12548" width="15.42578125" style="1" bestFit="1" customWidth="1"/>
    <col min="12549" max="12549" width="22.140625" style="1" customWidth="1"/>
    <col min="12550" max="12550" width="15.42578125" style="1" customWidth="1"/>
    <col min="12551" max="12551" width="13" style="1" bestFit="1" customWidth="1"/>
    <col min="12552" max="12552" width="12.7109375" style="1" bestFit="1" customWidth="1"/>
    <col min="12553" max="12800" width="9.140625" style="1"/>
    <col min="12801" max="12802" width="6" style="1" customWidth="1"/>
    <col min="12803" max="12803" width="28.7109375" style="1" customWidth="1"/>
    <col min="12804" max="12804" width="15.42578125" style="1" bestFit="1" customWidth="1"/>
    <col min="12805" max="12805" width="22.140625" style="1" customWidth="1"/>
    <col min="12806" max="12806" width="15.42578125" style="1" customWidth="1"/>
    <col min="12807" max="12807" width="13" style="1" bestFit="1" customWidth="1"/>
    <col min="12808" max="12808" width="12.7109375" style="1" bestFit="1" customWidth="1"/>
    <col min="12809" max="13056" width="9.140625" style="1"/>
    <col min="13057" max="13058" width="6" style="1" customWidth="1"/>
    <col min="13059" max="13059" width="28.7109375" style="1" customWidth="1"/>
    <col min="13060" max="13060" width="15.42578125" style="1" bestFit="1" customWidth="1"/>
    <col min="13061" max="13061" width="22.140625" style="1" customWidth="1"/>
    <col min="13062" max="13062" width="15.42578125" style="1" customWidth="1"/>
    <col min="13063" max="13063" width="13" style="1" bestFit="1" customWidth="1"/>
    <col min="13064" max="13064" width="12.7109375" style="1" bestFit="1" customWidth="1"/>
    <col min="13065" max="13312" width="9.140625" style="1"/>
    <col min="13313" max="13314" width="6" style="1" customWidth="1"/>
    <col min="13315" max="13315" width="28.7109375" style="1" customWidth="1"/>
    <col min="13316" max="13316" width="15.42578125" style="1" bestFit="1" customWidth="1"/>
    <col min="13317" max="13317" width="22.140625" style="1" customWidth="1"/>
    <col min="13318" max="13318" width="15.42578125" style="1" customWidth="1"/>
    <col min="13319" max="13319" width="13" style="1" bestFit="1" customWidth="1"/>
    <col min="13320" max="13320" width="12.7109375" style="1" bestFit="1" customWidth="1"/>
    <col min="13321" max="13568" width="9.140625" style="1"/>
    <col min="13569" max="13570" width="6" style="1" customWidth="1"/>
    <col min="13571" max="13571" width="28.7109375" style="1" customWidth="1"/>
    <col min="13572" max="13572" width="15.42578125" style="1" bestFit="1" customWidth="1"/>
    <col min="13573" max="13573" width="22.140625" style="1" customWidth="1"/>
    <col min="13574" max="13574" width="15.42578125" style="1" customWidth="1"/>
    <col min="13575" max="13575" width="13" style="1" bestFit="1" customWidth="1"/>
    <col min="13576" max="13576" width="12.7109375" style="1" bestFit="1" customWidth="1"/>
    <col min="13577" max="13824" width="9.140625" style="1"/>
    <col min="13825" max="13826" width="6" style="1" customWidth="1"/>
    <col min="13827" max="13827" width="28.7109375" style="1" customWidth="1"/>
    <col min="13828" max="13828" width="15.42578125" style="1" bestFit="1" customWidth="1"/>
    <col min="13829" max="13829" width="22.140625" style="1" customWidth="1"/>
    <col min="13830" max="13830" width="15.42578125" style="1" customWidth="1"/>
    <col min="13831" max="13831" width="13" style="1" bestFit="1" customWidth="1"/>
    <col min="13832" max="13832" width="12.7109375" style="1" bestFit="1" customWidth="1"/>
    <col min="13833" max="14080" width="9.140625" style="1"/>
    <col min="14081" max="14082" width="6" style="1" customWidth="1"/>
    <col min="14083" max="14083" width="28.7109375" style="1" customWidth="1"/>
    <col min="14084" max="14084" width="15.42578125" style="1" bestFit="1" customWidth="1"/>
    <col min="14085" max="14085" width="22.140625" style="1" customWidth="1"/>
    <col min="14086" max="14086" width="15.42578125" style="1" customWidth="1"/>
    <col min="14087" max="14087" width="13" style="1" bestFit="1" customWidth="1"/>
    <col min="14088" max="14088" width="12.7109375" style="1" bestFit="1" customWidth="1"/>
    <col min="14089" max="14336" width="9.140625" style="1"/>
    <col min="14337" max="14338" width="6" style="1" customWidth="1"/>
    <col min="14339" max="14339" width="28.7109375" style="1" customWidth="1"/>
    <col min="14340" max="14340" width="15.42578125" style="1" bestFit="1" customWidth="1"/>
    <col min="14341" max="14341" width="22.140625" style="1" customWidth="1"/>
    <col min="14342" max="14342" width="15.42578125" style="1" customWidth="1"/>
    <col min="14343" max="14343" width="13" style="1" bestFit="1" customWidth="1"/>
    <col min="14344" max="14344" width="12.7109375" style="1" bestFit="1" customWidth="1"/>
    <col min="14345" max="14592" width="9.140625" style="1"/>
    <col min="14593" max="14594" width="6" style="1" customWidth="1"/>
    <col min="14595" max="14595" width="28.7109375" style="1" customWidth="1"/>
    <col min="14596" max="14596" width="15.42578125" style="1" bestFit="1" customWidth="1"/>
    <col min="14597" max="14597" width="22.140625" style="1" customWidth="1"/>
    <col min="14598" max="14598" width="15.42578125" style="1" customWidth="1"/>
    <col min="14599" max="14599" width="13" style="1" bestFit="1" customWidth="1"/>
    <col min="14600" max="14600" width="12.7109375" style="1" bestFit="1" customWidth="1"/>
    <col min="14601" max="14848" width="9.140625" style="1"/>
    <col min="14849" max="14850" width="6" style="1" customWidth="1"/>
    <col min="14851" max="14851" width="28.7109375" style="1" customWidth="1"/>
    <col min="14852" max="14852" width="15.42578125" style="1" bestFit="1" customWidth="1"/>
    <col min="14853" max="14853" width="22.140625" style="1" customWidth="1"/>
    <col min="14854" max="14854" width="15.42578125" style="1" customWidth="1"/>
    <col min="14855" max="14855" width="13" style="1" bestFit="1" customWidth="1"/>
    <col min="14856" max="14856" width="12.7109375" style="1" bestFit="1" customWidth="1"/>
    <col min="14857" max="15104" width="9.140625" style="1"/>
    <col min="15105" max="15106" width="6" style="1" customWidth="1"/>
    <col min="15107" max="15107" width="28.7109375" style="1" customWidth="1"/>
    <col min="15108" max="15108" width="15.42578125" style="1" bestFit="1" customWidth="1"/>
    <col min="15109" max="15109" width="22.140625" style="1" customWidth="1"/>
    <col min="15110" max="15110" width="15.42578125" style="1" customWidth="1"/>
    <col min="15111" max="15111" width="13" style="1" bestFit="1" customWidth="1"/>
    <col min="15112" max="15112" width="12.7109375" style="1" bestFit="1" customWidth="1"/>
    <col min="15113" max="15360" width="9.140625" style="1"/>
    <col min="15361" max="15362" width="6" style="1" customWidth="1"/>
    <col min="15363" max="15363" width="28.7109375" style="1" customWidth="1"/>
    <col min="15364" max="15364" width="15.42578125" style="1" bestFit="1" customWidth="1"/>
    <col min="15365" max="15365" width="22.140625" style="1" customWidth="1"/>
    <col min="15366" max="15366" width="15.42578125" style="1" customWidth="1"/>
    <col min="15367" max="15367" width="13" style="1" bestFit="1" customWidth="1"/>
    <col min="15368" max="15368" width="12.7109375" style="1" bestFit="1" customWidth="1"/>
    <col min="15369" max="15616" width="9.140625" style="1"/>
    <col min="15617" max="15618" width="6" style="1" customWidth="1"/>
    <col min="15619" max="15619" width="28.7109375" style="1" customWidth="1"/>
    <col min="15620" max="15620" width="15.42578125" style="1" bestFit="1" customWidth="1"/>
    <col min="15621" max="15621" width="22.140625" style="1" customWidth="1"/>
    <col min="15622" max="15622" width="15.42578125" style="1" customWidth="1"/>
    <col min="15623" max="15623" width="13" style="1" bestFit="1" customWidth="1"/>
    <col min="15624" max="15624" width="12.7109375" style="1" bestFit="1" customWidth="1"/>
    <col min="15625" max="15872" width="9.140625" style="1"/>
    <col min="15873" max="15874" width="6" style="1" customWidth="1"/>
    <col min="15875" max="15875" width="28.7109375" style="1" customWidth="1"/>
    <col min="15876" max="15876" width="15.42578125" style="1" bestFit="1" customWidth="1"/>
    <col min="15877" max="15877" width="22.140625" style="1" customWidth="1"/>
    <col min="15878" max="15878" width="15.42578125" style="1" customWidth="1"/>
    <col min="15879" max="15879" width="13" style="1" bestFit="1" customWidth="1"/>
    <col min="15880" max="15880" width="12.7109375" style="1" bestFit="1" customWidth="1"/>
    <col min="15881" max="16128" width="9.140625" style="1"/>
    <col min="16129" max="16130" width="6" style="1" customWidth="1"/>
    <col min="16131" max="16131" width="28.7109375" style="1" customWidth="1"/>
    <col min="16132" max="16132" width="15.42578125" style="1" bestFit="1" customWidth="1"/>
    <col min="16133" max="16133" width="22.140625" style="1" customWidth="1"/>
    <col min="16134" max="16134" width="15.42578125" style="1" customWidth="1"/>
    <col min="16135" max="16135" width="13" style="1" bestFit="1" customWidth="1"/>
    <col min="16136" max="16136" width="12.7109375" style="1" bestFit="1" customWidth="1"/>
    <col min="16137" max="16384" width="9.140625" style="1"/>
  </cols>
  <sheetData>
    <row r="5" spans="2:7">
      <c r="C5" s="1">
        <v>2007</v>
      </c>
    </row>
    <row r="6" spans="2:7">
      <c r="B6" s="2" t="s">
        <v>0</v>
      </c>
      <c r="C6" s="3" t="s">
        <v>1</v>
      </c>
      <c r="D6" s="4">
        <v>50585067</v>
      </c>
      <c r="E6" s="3" t="s">
        <v>2</v>
      </c>
      <c r="F6" s="4">
        <v>28985919.359999999</v>
      </c>
      <c r="G6" s="5">
        <f>+F6/D6</f>
        <v>0.5730133630148202</v>
      </c>
    </row>
    <row r="7" spans="2:7">
      <c r="B7" s="2" t="s">
        <v>3</v>
      </c>
      <c r="C7" s="3" t="s">
        <v>4</v>
      </c>
      <c r="D7" s="4">
        <v>51042567</v>
      </c>
      <c r="E7" s="3" t="s">
        <v>5</v>
      </c>
      <c r="F7" s="4">
        <v>24473489.050000001</v>
      </c>
      <c r="G7" s="5">
        <f>+F7/D7</f>
        <v>0.47947214429869878</v>
      </c>
    </row>
    <row r="8" spans="2:7">
      <c r="B8" s="2" t="s">
        <v>6</v>
      </c>
      <c r="C8" s="3" t="s">
        <v>7</v>
      </c>
      <c r="D8" s="4">
        <f>+D7-D6</f>
        <v>457500</v>
      </c>
      <c r="E8" s="3" t="s">
        <v>8</v>
      </c>
      <c r="F8" s="4">
        <f>+F6-F7</f>
        <v>4512430.3099999987</v>
      </c>
      <c r="G8" s="5"/>
    </row>
    <row r="9" spans="2:7" ht="22.5" customHeight="1">
      <c r="C9" s="1">
        <v>2006</v>
      </c>
      <c r="D9" s="6"/>
      <c r="F9" s="6"/>
    </row>
    <row r="10" spans="2:7" ht="23.25" customHeight="1">
      <c r="B10" s="2" t="s">
        <v>0</v>
      </c>
      <c r="C10" s="3" t="s">
        <v>1</v>
      </c>
      <c r="D10" s="4">
        <v>44200000</v>
      </c>
      <c r="E10" s="3" t="s">
        <v>2</v>
      </c>
      <c r="F10" s="4">
        <v>25016774.559999999</v>
      </c>
      <c r="G10" s="5">
        <f>+F10/D10</f>
        <v>0.5659903746606334</v>
      </c>
    </row>
    <row r="11" spans="2:7">
      <c r="B11" s="2" t="s">
        <v>3</v>
      </c>
      <c r="C11" s="3" t="s">
        <v>4</v>
      </c>
      <c r="D11" s="4">
        <v>52267000</v>
      </c>
      <c r="E11" s="3" t="s">
        <v>5</v>
      </c>
      <c r="F11" s="4">
        <v>26468982.489999998</v>
      </c>
      <c r="G11" s="5">
        <f>+F11/D11</f>
        <v>0.50641862915415081</v>
      </c>
    </row>
    <row r="12" spans="2:7">
      <c r="B12" s="2" t="s">
        <v>6</v>
      </c>
      <c r="C12" s="3" t="s">
        <v>7</v>
      </c>
      <c r="D12" s="4">
        <f>+D11-D10</f>
        <v>8067000</v>
      </c>
      <c r="E12" s="3" t="s">
        <v>9</v>
      </c>
      <c r="F12" s="4">
        <f>+F10-F11</f>
        <v>-1452207.9299999997</v>
      </c>
      <c r="G12" s="5"/>
    </row>
    <row r="14" spans="2:7" ht="12.75" customHeight="1"/>
    <row r="15" spans="2:7">
      <c r="C15" s="3" t="s">
        <v>69</v>
      </c>
      <c r="D15" s="4">
        <v>92015816</v>
      </c>
    </row>
    <row r="16" spans="2:7">
      <c r="C16" s="3" t="s">
        <v>70</v>
      </c>
      <c r="D16" s="4">
        <v>87672779</v>
      </c>
    </row>
    <row r="17" spans="3:4" ht="15.75" customHeight="1">
      <c r="C17" s="3" t="s">
        <v>71</v>
      </c>
      <c r="D17" s="4">
        <v>33785694.07</v>
      </c>
    </row>
    <row r="18" spans="3:4" ht="18.75" customHeight="1">
      <c r="C18" s="3" t="s">
        <v>72</v>
      </c>
      <c r="D18" s="4">
        <v>41360719.609999999</v>
      </c>
    </row>
    <row r="21" spans="3:4" ht="13.5" customHeight="1"/>
    <row r="22" spans="3:4" ht="15.75" customHeight="1"/>
    <row r="23" spans="3:4" ht="19.5" customHeight="1"/>
    <row r="24" spans="3:4" ht="18.75" customHeight="1"/>
  </sheetData>
  <pageMargins left="0.59055118110236227" right="0.59055118110236227" top="0.98425196850393704" bottom="0.98425196850393704" header="0.51181102362204722" footer="0.51181102362204722"/>
  <pageSetup paperSize="9" scale="87" orientation="landscape" horizontalDpi="300" verticalDpi="300" r:id="rId1"/>
  <headerFooter alignWithMargins="0">
    <oddFooter>&amp;R&amp;"Times New Roman,Normalny"&amp;14 4</oddFooter>
  </headerFooter>
  <drawing r:id="rId2"/>
</worksheet>
</file>

<file path=xl/worksheets/sheet4.xml><?xml version="1.0" encoding="utf-8"?>
<worksheet xmlns="http://schemas.openxmlformats.org/spreadsheetml/2006/main" xmlns:r="http://schemas.openxmlformats.org/officeDocument/2006/relationships">
  <dimension ref="B2:I97"/>
  <sheetViews>
    <sheetView tabSelected="1" topLeftCell="A6" workbookViewId="0">
      <selection activeCell="E13" sqref="E13"/>
    </sheetView>
  </sheetViews>
  <sheetFormatPr defaultRowHeight="15.75"/>
  <cols>
    <col min="1" max="1" width="9.140625" style="1"/>
    <col min="2" max="2" width="7.140625" style="1" customWidth="1"/>
    <col min="3" max="3" width="51.5703125" style="1" customWidth="1"/>
    <col min="4" max="4" width="18.42578125" style="1" customWidth="1"/>
    <col min="5" max="5" width="16.7109375" style="1" customWidth="1"/>
    <col min="6" max="6" width="14.85546875" style="1" customWidth="1"/>
    <col min="7" max="8" width="15.42578125" style="1" customWidth="1"/>
    <col min="9" max="9" width="13.5703125" style="1" bestFit="1" customWidth="1"/>
    <col min="10" max="257" width="9.140625" style="1"/>
    <col min="258" max="258" width="7.140625" style="1" customWidth="1"/>
    <col min="259" max="259" width="51.5703125" style="1" customWidth="1"/>
    <col min="260" max="260" width="18.42578125" style="1" customWidth="1"/>
    <col min="261" max="261" width="16.7109375" style="1" customWidth="1"/>
    <col min="262" max="262" width="14.85546875" style="1" customWidth="1"/>
    <col min="263" max="264" width="15.42578125" style="1" customWidth="1"/>
    <col min="265" max="265" width="13.5703125" style="1" bestFit="1" customWidth="1"/>
    <col min="266" max="513" width="9.140625" style="1"/>
    <col min="514" max="514" width="7.140625" style="1" customWidth="1"/>
    <col min="515" max="515" width="51.5703125" style="1" customWidth="1"/>
    <col min="516" max="516" width="18.42578125" style="1" customWidth="1"/>
    <col min="517" max="517" width="16.7109375" style="1" customWidth="1"/>
    <col min="518" max="518" width="14.85546875" style="1" customWidth="1"/>
    <col min="519" max="520" width="15.42578125" style="1" customWidth="1"/>
    <col min="521" max="521" width="13.5703125" style="1" bestFit="1" customWidth="1"/>
    <col min="522" max="769" width="9.140625" style="1"/>
    <col min="770" max="770" width="7.140625" style="1" customWidth="1"/>
    <col min="771" max="771" width="51.5703125" style="1" customWidth="1"/>
    <col min="772" max="772" width="18.42578125" style="1" customWidth="1"/>
    <col min="773" max="773" width="16.7109375" style="1" customWidth="1"/>
    <col min="774" max="774" width="14.85546875" style="1" customWidth="1"/>
    <col min="775" max="776" width="15.42578125" style="1" customWidth="1"/>
    <col min="777" max="777" width="13.5703125" style="1" bestFit="1" customWidth="1"/>
    <col min="778" max="1025" width="9.140625" style="1"/>
    <col min="1026" max="1026" width="7.140625" style="1" customWidth="1"/>
    <col min="1027" max="1027" width="51.5703125" style="1" customWidth="1"/>
    <col min="1028" max="1028" width="18.42578125" style="1" customWidth="1"/>
    <col min="1029" max="1029" width="16.7109375" style="1" customWidth="1"/>
    <col min="1030" max="1030" width="14.85546875" style="1" customWidth="1"/>
    <col min="1031" max="1032" width="15.42578125" style="1" customWidth="1"/>
    <col min="1033" max="1033" width="13.5703125" style="1" bestFit="1" customWidth="1"/>
    <col min="1034" max="1281" width="9.140625" style="1"/>
    <col min="1282" max="1282" width="7.140625" style="1" customWidth="1"/>
    <col min="1283" max="1283" width="51.5703125" style="1" customWidth="1"/>
    <col min="1284" max="1284" width="18.42578125" style="1" customWidth="1"/>
    <col min="1285" max="1285" width="16.7109375" style="1" customWidth="1"/>
    <col min="1286" max="1286" width="14.85546875" style="1" customWidth="1"/>
    <col min="1287" max="1288" width="15.42578125" style="1" customWidth="1"/>
    <col min="1289" max="1289" width="13.5703125" style="1" bestFit="1" customWidth="1"/>
    <col min="1290" max="1537" width="9.140625" style="1"/>
    <col min="1538" max="1538" width="7.140625" style="1" customWidth="1"/>
    <col min="1539" max="1539" width="51.5703125" style="1" customWidth="1"/>
    <col min="1540" max="1540" width="18.42578125" style="1" customWidth="1"/>
    <col min="1541" max="1541" width="16.7109375" style="1" customWidth="1"/>
    <col min="1542" max="1542" width="14.85546875" style="1" customWidth="1"/>
    <col min="1543" max="1544" width="15.42578125" style="1" customWidth="1"/>
    <col min="1545" max="1545" width="13.5703125" style="1" bestFit="1" customWidth="1"/>
    <col min="1546" max="1793" width="9.140625" style="1"/>
    <col min="1794" max="1794" width="7.140625" style="1" customWidth="1"/>
    <col min="1795" max="1795" width="51.5703125" style="1" customWidth="1"/>
    <col min="1796" max="1796" width="18.42578125" style="1" customWidth="1"/>
    <col min="1797" max="1797" width="16.7109375" style="1" customWidth="1"/>
    <col min="1798" max="1798" width="14.85546875" style="1" customWidth="1"/>
    <col min="1799" max="1800" width="15.42578125" style="1" customWidth="1"/>
    <col min="1801" max="1801" width="13.5703125" style="1" bestFit="1" customWidth="1"/>
    <col min="1802" max="2049" width="9.140625" style="1"/>
    <col min="2050" max="2050" width="7.140625" style="1" customWidth="1"/>
    <col min="2051" max="2051" width="51.5703125" style="1" customWidth="1"/>
    <col min="2052" max="2052" width="18.42578125" style="1" customWidth="1"/>
    <col min="2053" max="2053" width="16.7109375" style="1" customWidth="1"/>
    <col min="2054" max="2054" width="14.85546875" style="1" customWidth="1"/>
    <col min="2055" max="2056" width="15.42578125" style="1" customWidth="1"/>
    <col min="2057" max="2057" width="13.5703125" style="1" bestFit="1" customWidth="1"/>
    <col min="2058" max="2305" width="9.140625" style="1"/>
    <col min="2306" max="2306" width="7.140625" style="1" customWidth="1"/>
    <col min="2307" max="2307" width="51.5703125" style="1" customWidth="1"/>
    <col min="2308" max="2308" width="18.42578125" style="1" customWidth="1"/>
    <col min="2309" max="2309" width="16.7109375" style="1" customWidth="1"/>
    <col min="2310" max="2310" width="14.85546875" style="1" customWidth="1"/>
    <col min="2311" max="2312" width="15.42578125" style="1" customWidth="1"/>
    <col min="2313" max="2313" width="13.5703125" style="1" bestFit="1" customWidth="1"/>
    <col min="2314" max="2561" width="9.140625" style="1"/>
    <col min="2562" max="2562" width="7.140625" style="1" customWidth="1"/>
    <col min="2563" max="2563" width="51.5703125" style="1" customWidth="1"/>
    <col min="2564" max="2564" width="18.42578125" style="1" customWidth="1"/>
    <col min="2565" max="2565" width="16.7109375" style="1" customWidth="1"/>
    <col min="2566" max="2566" width="14.85546875" style="1" customWidth="1"/>
    <col min="2567" max="2568" width="15.42578125" style="1" customWidth="1"/>
    <col min="2569" max="2569" width="13.5703125" style="1" bestFit="1" customWidth="1"/>
    <col min="2570" max="2817" width="9.140625" style="1"/>
    <col min="2818" max="2818" width="7.140625" style="1" customWidth="1"/>
    <col min="2819" max="2819" width="51.5703125" style="1" customWidth="1"/>
    <col min="2820" max="2820" width="18.42578125" style="1" customWidth="1"/>
    <col min="2821" max="2821" width="16.7109375" style="1" customWidth="1"/>
    <col min="2822" max="2822" width="14.85546875" style="1" customWidth="1"/>
    <col min="2823" max="2824" width="15.42578125" style="1" customWidth="1"/>
    <col min="2825" max="2825" width="13.5703125" style="1" bestFit="1" customWidth="1"/>
    <col min="2826" max="3073" width="9.140625" style="1"/>
    <col min="3074" max="3074" width="7.140625" style="1" customWidth="1"/>
    <col min="3075" max="3075" width="51.5703125" style="1" customWidth="1"/>
    <col min="3076" max="3076" width="18.42578125" style="1" customWidth="1"/>
    <col min="3077" max="3077" width="16.7109375" style="1" customWidth="1"/>
    <col min="3078" max="3078" width="14.85546875" style="1" customWidth="1"/>
    <col min="3079" max="3080" width="15.42578125" style="1" customWidth="1"/>
    <col min="3081" max="3081" width="13.5703125" style="1" bestFit="1" customWidth="1"/>
    <col min="3082" max="3329" width="9.140625" style="1"/>
    <col min="3330" max="3330" width="7.140625" style="1" customWidth="1"/>
    <col min="3331" max="3331" width="51.5703125" style="1" customWidth="1"/>
    <col min="3332" max="3332" width="18.42578125" style="1" customWidth="1"/>
    <col min="3333" max="3333" width="16.7109375" style="1" customWidth="1"/>
    <col min="3334" max="3334" width="14.85546875" style="1" customWidth="1"/>
    <col min="3335" max="3336" width="15.42578125" style="1" customWidth="1"/>
    <col min="3337" max="3337" width="13.5703125" style="1" bestFit="1" customWidth="1"/>
    <col min="3338" max="3585" width="9.140625" style="1"/>
    <col min="3586" max="3586" width="7.140625" style="1" customWidth="1"/>
    <col min="3587" max="3587" width="51.5703125" style="1" customWidth="1"/>
    <col min="3588" max="3588" width="18.42578125" style="1" customWidth="1"/>
    <col min="3589" max="3589" width="16.7109375" style="1" customWidth="1"/>
    <col min="3590" max="3590" width="14.85546875" style="1" customWidth="1"/>
    <col min="3591" max="3592" width="15.42578125" style="1" customWidth="1"/>
    <col min="3593" max="3593" width="13.5703125" style="1" bestFit="1" customWidth="1"/>
    <col min="3594" max="3841" width="9.140625" style="1"/>
    <col min="3842" max="3842" width="7.140625" style="1" customWidth="1"/>
    <col min="3843" max="3843" width="51.5703125" style="1" customWidth="1"/>
    <col min="3844" max="3844" width="18.42578125" style="1" customWidth="1"/>
    <col min="3845" max="3845" width="16.7109375" style="1" customWidth="1"/>
    <col min="3846" max="3846" width="14.85546875" style="1" customWidth="1"/>
    <col min="3847" max="3848" width="15.42578125" style="1" customWidth="1"/>
    <col min="3849" max="3849" width="13.5703125" style="1" bestFit="1" customWidth="1"/>
    <col min="3850" max="4097" width="9.140625" style="1"/>
    <col min="4098" max="4098" width="7.140625" style="1" customWidth="1"/>
    <col min="4099" max="4099" width="51.5703125" style="1" customWidth="1"/>
    <col min="4100" max="4100" width="18.42578125" style="1" customWidth="1"/>
    <col min="4101" max="4101" width="16.7109375" style="1" customWidth="1"/>
    <col min="4102" max="4102" width="14.85546875" style="1" customWidth="1"/>
    <col min="4103" max="4104" width="15.42578125" style="1" customWidth="1"/>
    <col min="4105" max="4105" width="13.5703125" style="1" bestFit="1" customWidth="1"/>
    <col min="4106" max="4353" width="9.140625" style="1"/>
    <col min="4354" max="4354" width="7.140625" style="1" customWidth="1"/>
    <col min="4355" max="4355" width="51.5703125" style="1" customWidth="1"/>
    <col min="4356" max="4356" width="18.42578125" style="1" customWidth="1"/>
    <col min="4357" max="4357" width="16.7109375" style="1" customWidth="1"/>
    <col min="4358" max="4358" width="14.85546875" style="1" customWidth="1"/>
    <col min="4359" max="4360" width="15.42578125" style="1" customWidth="1"/>
    <col min="4361" max="4361" width="13.5703125" style="1" bestFit="1" customWidth="1"/>
    <col min="4362" max="4609" width="9.140625" style="1"/>
    <col min="4610" max="4610" width="7.140625" style="1" customWidth="1"/>
    <col min="4611" max="4611" width="51.5703125" style="1" customWidth="1"/>
    <col min="4612" max="4612" width="18.42578125" style="1" customWidth="1"/>
    <col min="4613" max="4613" width="16.7109375" style="1" customWidth="1"/>
    <col min="4614" max="4614" width="14.85546875" style="1" customWidth="1"/>
    <col min="4615" max="4616" width="15.42578125" style="1" customWidth="1"/>
    <col min="4617" max="4617" width="13.5703125" style="1" bestFit="1" customWidth="1"/>
    <col min="4618" max="4865" width="9.140625" style="1"/>
    <col min="4866" max="4866" width="7.140625" style="1" customWidth="1"/>
    <col min="4867" max="4867" width="51.5703125" style="1" customWidth="1"/>
    <col min="4868" max="4868" width="18.42578125" style="1" customWidth="1"/>
    <col min="4869" max="4869" width="16.7109375" style="1" customWidth="1"/>
    <col min="4870" max="4870" width="14.85546875" style="1" customWidth="1"/>
    <col min="4871" max="4872" width="15.42578125" style="1" customWidth="1"/>
    <col min="4873" max="4873" width="13.5703125" style="1" bestFit="1" customWidth="1"/>
    <col min="4874" max="5121" width="9.140625" style="1"/>
    <col min="5122" max="5122" width="7.140625" style="1" customWidth="1"/>
    <col min="5123" max="5123" width="51.5703125" style="1" customWidth="1"/>
    <col min="5124" max="5124" width="18.42578125" style="1" customWidth="1"/>
    <col min="5125" max="5125" width="16.7109375" style="1" customWidth="1"/>
    <col min="5126" max="5126" width="14.85546875" style="1" customWidth="1"/>
    <col min="5127" max="5128" width="15.42578125" style="1" customWidth="1"/>
    <col min="5129" max="5129" width="13.5703125" style="1" bestFit="1" customWidth="1"/>
    <col min="5130" max="5377" width="9.140625" style="1"/>
    <col min="5378" max="5378" width="7.140625" style="1" customWidth="1"/>
    <col min="5379" max="5379" width="51.5703125" style="1" customWidth="1"/>
    <col min="5380" max="5380" width="18.42578125" style="1" customWidth="1"/>
    <col min="5381" max="5381" width="16.7109375" style="1" customWidth="1"/>
    <col min="5382" max="5382" width="14.85546875" style="1" customWidth="1"/>
    <col min="5383" max="5384" width="15.42578125" style="1" customWidth="1"/>
    <col min="5385" max="5385" width="13.5703125" style="1" bestFit="1" customWidth="1"/>
    <col min="5386" max="5633" width="9.140625" style="1"/>
    <col min="5634" max="5634" width="7.140625" style="1" customWidth="1"/>
    <col min="5635" max="5635" width="51.5703125" style="1" customWidth="1"/>
    <col min="5636" max="5636" width="18.42578125" style="1" customWidth="1"/>
    <col min="5637" max="5637" width="16.7109375" style="1" customWidth="1"/>
    <col min="5638" max="5638" width="14.85546875" style="1" customWidth="1"/>
    <col min="5639" max="5640" width="15.42578125" style="1" customWidth="1"/>
    <col min="5641" max="5641" width="13.5703125" style="1" bestFit="1" customWidth="1"/>
    <col min="5642" max="5889" width="9.140625" style="1"/>
    <col min="5890" max="5890" width="7.140625" style="1" customWidth="1"/>
    <col min="5891" max="5891" width="51.5703125" style="1" customWidth="1"/>
    <col min="5892" max="5892" width="18.42578125" style="1" customWidth="1"/>
    <col min="5893" max="5893" width="16.7109375" style="1" customWidth="1"/>
    <col min="5894" max="5894" width="14.85546875" style="1" customWidth="1"/>
    <col min="5895" max="5896" width="15.42578125" style="1" customWidth="1"/>
    <col min="5897" max="5897" width="13.5703125" style="1" bestFit="1" customWidth="1"/>
    <col min="5898" max="6145" width="9.140625" style="1"/>
    <col min="6146" max="6146" width="7.140625" style="1" customWidth="1"/>
    <col min="6147" max="6147" width="51.5703125" style="1" customWidth="1"/>
    <col min="6148" max="6148" width="18.42578125" style="1" customWidth="1"/>
    <col min="6149" max="6149" width="16.7109375" style="1" customWidth="1"/>
    <col min="6150" max="6150" width="14.85546875" style="1" customWidth="1"/>
    <col min="6151" max="6152" width="15.42578125" style="1" customWidth="1"/>
    <col min="6153" max="6153" width="13.5703125" style="1" bestFit="1" customWidth="1"/>
    <col min="6154" max="6401" width="9.140625" style="1"/>
    <col min="6402" max="6402" width="7.140625" style="1" customWidth="1"/>
    <col min="6403" max="6403" width="51.5703125" style="1" customWidth="1"/>
    <col min="6404" max="6404" width="18.42578125" style="1" customWidth="1"/>
    <col min="6405" max="6405" width="16.7109375" style="1" customWidth="1"/>
    <col min="6406" max="6406" width="14.85546875" style="1" customWidth="1"/>
    <col min="6407" max="6408" width="15.42578125" style="1" customWidth="1"/>
    <col min="6409" max="6409" width="13.5703125" style="1" bestFit="1" customWidth="1"/>
    <col min="6410" max="6657" width="9.140625" style="1"/>
    <col min="6658" max="6658" width="7.140625" style="1" customWidth="1"/>
    <col min="6659" max="6659" width="51.5703125" style="1" customWidth="1"/>
    <col min="6660" max="6660" width="18.42578125" style="1" customWidth="1"/>
    <col min="6661" max="6661" width="16.7109375" style="1" customWidth="1"/>
    <col min="6662" max="6662" width="14.85546875" style="1" customWidth="1"/>
    <col min="6663" max="6664" width="15.42578125" style="1" customWidth="1"/>
    <col min="6665" max="6665" width="13.5703125" style="1" bestFit="1" customWidth="1"/>
    <col min="6666" max="6913" width="9.140625" style="1"/>
    <col min="6914" max="6914" width="7.140625" style="1" customWidth="1"/>
    <col min="6915" max="6915" width="51.5703125" style="1" customWidth="1"/>
    <col min="6916" max="6916" width="18.42578125" style="1" customWidth="1"/>
    <col min="6917" max="6917" width="16.7109375" style="1" customWidth="1"/>
    <col min="6918" max="6918" width="14.85546875" style="1" customWidth="1"/>
    <col min="6919" max="6920" width="15.42578125" style="1" customWidth="1"/>
    <col min="6921" max="6921" width="13.5703125" style="1" bestFit="1" customWidth="1"/>
    <col min="6922" max="7169" width="9.140625" style="1"/>
    <col min="7170" max="7170" width="7.140625" style="1" customWidth="1"/>
    <col min="7171" max="7171" width="51.5703125" style="1" customWidth="1"/>
    <col min="7172" max="7172" width="18.42578125" style="1" customWidth="1"/>
    <col min="7173" max="7173" width="16.7109375" style="1" customWidth="1"/>
    <col min="7174" max="7174" width="14.85546875" style="1" customWidth="1"/>
    <col min="7175" max="7176" width="15.42578125" style="1" customWidth="1"/>
    <col min="7177" max="7177" width="13.5703125" style="1" bestFit="1" customWidth="1"/>
    <col min="7178" max="7425" width="9.140625" style="1"/>
    <col min="7426" max="7426" width="7.140625" style="1" customWidth="1"/>
    <col min="7427" max="7427" width="51.5703125" style="1" customWidth="1"/>
    <col min="7428" max="7428" width="18.42578125" style="1" customWidth="1"/>
    <col min="7429" max="7429" width="16.7109375" style="1" customWidth="1"/>
    <col min="7430" max="7430" width="14.85546875" style="1" customWidth="1"/>
    <col min="7431" max="7432" width="15.42578125" style="1" customWidth="1"/>
    <col min="7433" max="7433" width="13.5703125" style="1" bestFit="1" customWidth="1"/>
    <col min="7434" max="7681" width="9.140625" style="1"/>
    <col min="7682" max="7682" width="7.140625" style="1" customWidth="1"/>
    <col min="7683" max="7683" width="51.5703125" style="1" customWidth="1"/>
    <col min="7684" max="7684" width="18.42578125" style="1" customWidth="1"/>
    <col min="7685" max="7685" width="16.7109375" style="1" customWidth="1"/>
    <col min="7686" max="7686" width="14.85546875" style="1" customWidth="1"/>
    <col min="7687" max="7688" width="15.42578125" style="1" customWidth="1"/>
    <col min="7689" max="7689" width="13.5703125" style="1" bestFit="1" customWidth="1"/>
    <col min="7690" max="7937" width="9.140625" style="1"/>
    <col min="7938" max="7938" width="7.140625" style="1" customWidth="1"/>
    <col min="7939" max="7939" width="51.5703125" style="1" customWidth="1"/>
    <col min="7940" max="7940" width="18.42578125" style="1" customWidth="1"/>
    <col min="7941" max="7941" width="16.7109375" style="1" customWidth="1"/>
    <col min="7942" max="7942" width="14.85546875" style="1" customWidth="1"/>
    <col min="7943" max="7944" width="15.42578125" style="1" customWidth="1"/>
    <col min="7945" max="7945" width="13.5703125" style="1" bestFit="1" customWidth="1"/>
    <col min="7946" max="8193" width="9.140625" style="1"/>
    <col min="8194" max="8194" width="7.140625" style="1" customWidth="1"/>
    <col min="8195" max="8195" width="51.5703125" style="1" customWidth="1"/>
    <col min="8196" max="8196" width="18.42578125" style="1" customWidth="1"/>
    <col min="8197" max="8197" width="16.7109375" style="1" customWidth="1"/>
    <col min="8198" max="8198" width="14.85546875" style="1" customWidth="1"/>
    <col min="8199" max="8200" width="15.42578125" style="1" customWidth="1"/>
    <col min="8201" max="8201" width="13.5703125" style="1" bestFit="1" customWidth="1"/>
    <col min="8202" max="8449" width="9.140625" style="1"/>
    <col min="8450" max="8450" width="7.140625" style="1" customWidth="1"/>
    <col min="8451" max="8451" width="51.5703125" style="1" customWidth="1"/>
    <col min="8452" max="8452" width="18.42578125" style="1" customWidth="1"/>
    <col min="8453" max="8453" width="16.7109375" style="1" customWidth="1"/>
    <col min="8454" max="8454" width="14.85546875" style="1" customWidth="1"/>
    <col min="8455" max="8456" width="15.42578125" style="1" customWidth="1"/>
    <col min="8457" max="8457" width="13.5703125" style="1" bestFit="1" customWidth="1"/>
    <col min="8458" max="8705" width="9.140625" style="1"/>
    <col min="8706" max="8706" width="7.140625" style="1" customWidth="1"/>
    <col min="8707" max="8707" width="51.5703125" style="1" customWidth="1"/>
    <col min="8708" max="8708" width="18.42578125" style="1" customWidth="1"/>
    <col min="8709" max="8709" width="16.7109375" style="1" customWidth="1"/>
    <col min="8710" max="8710" width="14.85546875" style="1" customWidth="1"/>
    <col min="8711" max="8712" width="15.42578125" style="1" customWidth="1"/>
    <col min="8713" max="8713" width="13.5703125" style="1" bestFit="1" customWidth="1"/>
    <col min="8714" max="8961" width="9.140625" style="1"/>
    <col min="8962" max="8962" width="7.140625" style="1" customWidth="1"/>
    <col min="8963" max="8963" width="51.5703125" style="1" customWidth="1"/>
    <col min="8964" max="8964" width="18.42578125" style="1" customWidth="1"/>
    <col min="8965" max="8965" width="16.7109375" style="1" customWidth="1"/>
    <col min="8966" max="8966" width="14.85546875" style="1" customWidth="1"/>
    <col min="8967" max="8968" width="15.42578125" style="1" customWidth="1"/>
    <col min="8969" max="8969" width="13.5703125" style="1" bestFit="1" customWidth="1"/>
    <col min="8970" max="9217" width="9.140625" style="1"/>
    <col min="9218" max="9218" width="7.140625" style="1" customWidth="1"/>
    <col min="9219" max="9219" width="51.5703125" style="1" customWidth="1"/>
    <col min="9220" max="9220" width="18.42578125" style="1" customWidth="1"/>
    <col min="9221" max="9221" width="16.7109375" style="1" customWidth="1"/>
    <col min="9222" max="9222" width="14.85546875" style="1" customWidth="1"/>
    <col min="9223" max="9224" width="15.42578125" style="1" customWidth="1"/>
    <col min="9225" max="9225" width="13.5703125" style="1" bestFit="1" customWidth="1"/>
    <col min="9226" max="9473" width="9.140625" style="1"/>
    <col min="9474" max="9474" width="7.140625" style="1" customWidth="1"/>
    <col min="9475" max="9475" width="51.5703125" style="1" customWidth="1"/>
    <col min="9476" max="9476" width="18.42578125" style="1" customWidth="1"/>
    <col min="9477" max="9477" width="16.7109375" style="1" customWidth="1"/>
    <col min="9478" max="9478" width="14.85546875" style="1" customWidth="1"/>
    <col min="9479" max="9480" width="15.42578125" style="1" customWidth="1"/>
    <col min="9481" max="9481" width="13.5703125" style="1" bestFit="1" customWidth="1"/>
    <col min="9482" max="9729" width="9.140625" style="1"/>
    <col min="9730" max="9730" width="7.140625" style="1" customWidth="1"/>
    <col min="9731" max="9731" width="51.5703125" style="1" customWidth="1"/>
    <col min="9732" max="9732" width="18.42578125" style="1" customWidth="1"/>
    <col min="9733" max="9733" width="16.7109375" style="1" customWidth="1"/>
    <col min="9734" max="9734" width="14.85546875" style="1" customWidth="1"/>
    <col min="9735" max="9736" width="15.42578125" style="1" customWidth="1"/>
    <col min="9737" max="9737" width="13.5703125" style="1" bestFit="1" customWidth="1"/>
    <col min="9738" max="9985" width="9.140625" style="1"/>
    <col min="9986" max="9986" width="7.140625" style="1" customWidth="1"/>
    <col min="9987" max="9987" width="51.5703125" style="1" customWidth="1"/>
    <col min="9988" max="9988" width="18.42578125" style="1" customWidth="1"/>
    <col min="9989" max="9989" width="16.7109375" style="1" customWidth="1"/>
    <col min="9990" max="9990" width="14.85546875" style="1" customWidth="1"/>
    <col min="9991" max="9992" width="15.42578125" style="1" customWidth="1"/>
    <col min="9993" max="9993" width="13.5703125" style="1" bestFit="1" customWidth="1"/>
    <col min="9994" max="10241" width="9.140625" style="1"/>
    <col min="10242" max="10242" width="7.140625" style="1" customWidth="1"/>
    <col min="10243" max="10243" width="51.5703125" style="1" customWidth="1"/>
    <col min="10244" max="10244" width="18.42578125" style="1" customWidth="1"/>
    <col min="10245" max="10245" width="16.7109375" style="1" customWidth="1"/>
    <col min="10246" max="10246" width="14.85546875" style="1" customWidth="1"/>
    <col min="10247" max="10248" width="15.42578125" style="1" customWidth="1"/>
    <col min="10249" max="10249" width="13.5703125" style="1" bestFit="1" customWidth="1"/>
    <col min="10250" max="10497" width="9.140625" style="1"/>
    <col min="10498" max="10498" width="7.140625" style="1" customWidth="1"/>
    <col min="10499" max="10499" width="51.5703125" style="1" customWidth="1"/>
    <col min="10500" max="10500" width="18.42578125" style="1" customWidth="1"/>
    <col min="10501" max="10501" width="16.7109375" style="1" customWidth="1"/>
    <col min="10502" max="10502" width="14.85546875" style="1" customWidth="1"/>
    <col min="10503" max="10504" width="15.42578125" style="1" customWidth="1"/>
    <col min="10505" max="10505" width="13.5703125" style="1" bestFit="1" customWidth="1"/>
    <col min="10506" max="10753" width="9.140625" style="1"/>
    <col min="10754" max="10754" width="7.140625" style="1" customWidth="1"/>
    <col min="10755" max="10755" width="51.5703125" style="1" customWidth="1"/>
    <col min="10756" max="10756" width="18.42578125" style="1" customWidth="1"/>
    <col min="10757" max="10757" width="16.7109375" style="1" customWidth="1"/>
    <col min="10758" max="10758" width="14.85546875" style="1" customWidth="1"/>
    <col min="10759" max="10760" width="15.42578125" style="1" customWidth="1"/>
    <col min="10761" max="10761" width="13.5703125" style="1" bestFit="1" customWidth="1"/>
    <col min="10762" max="11009" width="9.140625" style="1"/>
    <col min="11010" max="11010" width="7.140625" style="1" customWidth="1"/>
    <col min="11011" max="11011" width="51.5703125" style="1" customWidth="1"/>
    <col min="11012" max="11012" width="18.42578125" style="1" customWidth="1"/>
    <col min="11013" max="11013" width="16.7109375" style="1" customWidth="1"/>
    <col min="11014" max="11014" width="14.85546875" style="1" customWidth="1"/>
    <col min="11015" max="11016" width="15.42578125" style="1" customWidth="1"/>
    <col min="11017" max="11017" width="13.5703125" style="1" bestFit="1" customWidth="1"/>
    <col min="11018" max="11265" width="9.140625" style="1"/>
    <col min="11266" max="11266" width="7.140625" style="1" customWidth="1"/>
    <col min="11267" max="11267" width="51.5703125" style="1" customWidth="1"/>
    <col min="11268" max="11268" width="18.42578125" style="1" customWidth="1"/>
    <col min="11269" max="11269" width="16.7109375" style="1" customWidth="1"/>
    <col min="11270" max="11270" width="14.85546875" style="1" customWidth="1"/>
    <col min="11271" max="11272" width="15.42578125" style="1" customWidth="1"/>
    <col min="11273" max="11273" width="13.5703125" style="1" bestFit="1" customWidth="1"/>
    <col min="11274" max="11521" width="9.140625" style="1"/>
    <col min="11522" max="11522" width="7.140625" style="1" customWidth="1"/>
    <col min="11523" max="11523" width="51.5703125" style="1" customWidth="1"/>
    <col min="11524" max="11524" width="18.42578125" style="1" customWidth="1"/>
    <col min="11525" max="11525" width="16.7109375" style="1" customWidth="1"/>
    <col min="11526" max="11526" width="14.85546875" style="1" customWidth="1"/>
    <col min="11527" max="11528" width="15.42578125" style="1" customWidth="1"/>
    <col min="11529" max="11529" width="13.5703125" style="1" bestFit="1" customWidth="1"/>
    <col min="11530" max="11777" width="9.140625" style="1"/>
    <col min="11778" max="11778" width="7.140625" style="1" customWidth="1"/>
    <col min="11779" max="11779" width="51.5703125" style="1" customWidth="1"/>
    <col min="11780" max="11780" width="18.42578125" style="1" customWidth="1"/>
    <col min="11781" max="11781" width="16.7109375" style="1" customWidth="1"/>
    <col min="11782" max="11782" width="14.85546875" style="1" customWidth="1"/>
    <col min="11783" max="11784" width="15.42578125" style="1" customWidth="1"/>
    <col min="11785" max="11785" width="13.5703125" style="1" bestFit="1" customWidth="1"/>
    <col min="11786" max="12033" width="9.140625" style="1"/>
    <col min="12034" max="12034" width="7.140625" style="1" customWidth="1"/>
    <col min="12035" max="12035" width="51.5703125" style="1" customWidth="1"/>
    <col min="12036" max="12036" width="18.42578125" style="1" customWidth="1"/>
    <col min="12037" max="12037" width="16.7109375" style="1" customWidth="1"/>
    <col min="12038" max="12038" width="14.85546875" style="1" customWidth="1"/>
    <col min="12039" max="12040" width="15.42578125" style="1" customWidth="1"/>
    <col min="12041" max="12041" width="13.5703125" style="1" bestFit="1" customWidth="1"/>
    <col min="12042" max="12289" width="9.140625" style="1"/>
    <col min="12290" max="12290" width="7.140625" style="1" customWidth="1"/>
    <col min="12291" max="12291" width="51.5703125" style="1" customWidth="1"/>
    <col min="12292" max="12292" width="18.42578125" style="1" customWidth="1"/>
    <col min="12293" max="12293" width="16.7109375" style="1" customWidth="1"/>
    <col min="12294" max="12294" width="14.85546875" style="1" customWidth="1"/>
    <col min="12295" max="12296" width="15.42578125" style="1" customWidth="1"/>
    <col min="12297" max="12297" width="13.5703125" style="1" bestFit="1" customWidth="1"/>
    <col min="12298" max="12545" width="9.140625" style="1"/>
    <col min="12546" max="12546" width="7.140625" style="1" customWidth="1"/>
    <col min="12547" max="12547" width="51.5703125" style="1" customWidth="1"/>
    <col min="12548" max="12548" width="18.42578125" style="1" customWidth="1"/>
    <col min="12549" max="12549" width="16.7109375" style="1" customWidth="1"/>
    <col min="12550" max="12550" width="14.85546875" style="1" customWidth="1"/>
    <col min="12551" max="12552" width="15.42578125" style="1" customWidth="1"/>
    <col min="12553" max="12553" width="13.5703125" style="1" bestFit="1" customWidth="1"/>
    <col min="12554" max="12801" width="9.140625" style="1"/>
    <col min="12802" max="12802" width="7.140625" style="1" customWidth="1"/>
    <col min="12803" max="12803" width="51.5703125" style="1" customWidth="1"/>
    <col min="12804" max="12804" width="18.42578125" style="1" customWidth="1"/>
    <col min="12805" max="12805" width="16.7109375" style="1" customWidth="1"/>
    <col min="12806" max="12806" width="14.85546875" style="1" customWidth="1"/>
    <col min="12807" max="12808" width="15.42578125" style="1" customWidth="1"/>
    <col min="12809" max="12809" width="13.5703125" style="1" bestFit="1" customWidth="1"/>
    <col min="12810" max="13057" width="9.140625" style="1"/>
    <col min="13058" max="13058" width="7.140625" style="1" customWidth="1"/>
    <col min="13059" max="13059" width="51.5703125" style="1" customWidth="1"/>
    <col min="13060" max="13060" width="18.42578125" style="1" customWidth="1"/>
    <col min="13061" max="13061" width="16.7109375" style="1" customWidth="1"/>
    <col min="13062" max="13062" width="14.85546875" style="1" customWidth="1"/>
    <col min="13063" max="13064" width="15.42578125" style="1" customWidth="1"/>
    <col min="13065" max="13065" width="13.5703125" style="1" bestFit="1" customWidth="1"/>
    <col min="13066" max="13313" width="9.140625" style="1"/>
    <col min="13314" max="13314" width="7.140625" style="1" customWidth="1"/>
    <col min="13315" max="13315" width="51.5703125" style="1" customWidth="1"/>
    <col min="13316" max="13316" width="18.42578125" style="1" customWidth="1"/>
    <col min="13317" max="13317" width="16.7109375" style="1" customWidth="1"/>
    <col min="13318" max="13318" width="14.85546875" style="1" customWidth="1"/>
    <col min="13319" max="13320" width="15.42578125" style="1" customWidth="1"/>
    <col min="13321" max="13321" width="13.5703125" style="1" bestFit="1" customWidth="1"/>
    <col min="13322" max="13569" width="9.140625" style="1"/>
    <col min="13570" max="13570" width="7.140625" style="1" customWidth="1"/>
    <col min="13571" max="13571" width="51.5703125" style="1" customWidth="1"/>
    <col min="13572" max="13572" width="18.42578125" style="1" customWidth="1"/>
    <col min="13573" max="13573" width="16.7109375" style="1" customWidth="1"/>
    <col min="13574" max="13574" width="14.85546875" style="1" customWidth="1"/>
    <col min="13575" max="13576" width="15.42578125" style="1" customWidth="1"/>
    <col min="13577" max="13577" width="13.5703125" style="1" bestFit="1" customWidth="1"/>
    <col min="13578" max="13825" width="9.140625" style="1"/>
    <col min="13826" max="13826" width="7.140625" style="1" customWidth="1"/>
    <col min="13827" max="13827" width="51.5703125" style="1" customWidth="1"/>
    <col min="13828" max="13828" width="18.42578125" style="1" customWidth="1"/>
    <col min="13829" max="13829" width="16.7109375" style="1" customWidth="1"/>
    <col min="13830" max="13830" width="14.85546875" style="1" customWidth="1"/>
    <col min="13831" max="13832" width="15.42578125" style="1" customWidth="1"/>
    <col min="13833" max="13833" width="13.5703125" style="1" bestFit="1" customWidth="1"/>
    <col min="13834" max="14081" width="9.140625" style="1"/>
    <col min="14082" max="14082" width="7.140625" style="1" customWidth="1"/>
    <col min="14083" max="14083" width="51.5703125" style="1" customWidth="1"/>
    <col min="14084" max="14084" width="18.42578125" style="1" customWidth="1"/>
    <col min="14085" max="14085" width="16.7109375" style="1" customWidth="1"/>
    <col min="14086" max="14086" width="14.85546875" style="1" customWidth="1"/>
    <col min="14087" max="14088" width="15.42578125" style="1" customWidth="1"/>
    <col min="14089" max="14089" width="13.5703125" style="1" bestFit="1" customWidth="1"/>
    <col min="14090" max="14337" width="9.140625" style="1"/>
    <col min="14338" max="14338" width="7.140625" style="1" customWidth="1"/>
    <col min="14339" max="14339" width="51.5703125" style="1" customWidth="1"/>
    <col min="14340" max="14340" width="18.42578125" style="1" customWidth="1"/>
    <col min="14341" max="14341" width="16.7109375" style="1" customWidth="1"/>
    <col min="14342" max="14342" width="14.85546875" style="1" customWidth="1"/>
    <col min="14343" max="14344" width="15.42578125" style="1" customWidth="1"/>
    <col min="14345" max="14345" width="13.5703125" style="1" bestFit="1" customWidth="1"/>
    <col min="14346" max="14593" width="9.140625" style="1"/>
    <col min="14594" max="14594" width="7.140625" style="1" customWidth="1"/>
    <col min="14595" max="14595" width="51.5703125" style="1" customWidth="1"/>
    <col min="14596" max="14596" width="18.42578125" style="1" customWidth="1"/>
    <col min="14597" max="14597" width="16.7109375" style="1" customWidth="1"/>
    <col min="14598" max="14598" width="14.85546875" style="1" customWidth="1"/>
    <col min="14599" max="14600" width="15.42578125" style="1" customWidth="1"/>
    <col min="14601" max="14601" width="13.5703125" style="1" bestFit="1" customWidth="1"/>
    <col min="14602" max="14849" width="9.140625" style="1"/>
    <col min="14850" max="14850" width="7.140625" style="1" customWidth="1"/>
    <col min="14851" max="14851" width="51.5703125" style="1" customWidth="1"/>
    <col min="14852" max="14852" width="18.42578125" style="1" customWidth="1"/>
    <col min="14853" max="14853" width="16.7109375" style="1" customWidth="1"/>
    <col min="14854" max="14854" width="14.85546875" style="1" customWidth="1"/>
    <col min="14855" max="14856" width="15.42578125" style="1" customWidth="1"/>
    <col min="14857" max="14857" width="13.5703125" style="1" bestFit="1" customWidth="1"/>
    <col min="14858" max="15105" width="9.140625" style="1"/>
    <col min="15106" max="15106" width="7.140625" style="1" customWidth="1"/>
    <col min="15107" max="15107" width="51.5703125" style="1" customWidth="1"/>
    <col min="15108" max="15108" width="18.42578125" style="1" customWidth="1"/>
    <col min="15109" max="15109" width="16.7109375" style="1" customWidth="1"/>
    <col min="15110" max="15110" width="14.85546875" style="1" customWidth="1"/>
    <col min="15111" max="15112" width="15.42578125" style="1" customWidth="1"/>
    <col min="15113" max="15113" width="13.5703125" style="1" bestFit="1" customWidth="1"/>
    <col min="15114" max="15361" width="9.140625" style="1"/>
    <col min="15362" max="15362" width="7.140625" style="1" customWidth="1"/>
    <col min="15363" max="15363" width="51.5703125" style="1" customWidth="1"/>
    <col min="15364" max="15364" width="18.42578125" style="1" customWidth="1"/>
    <col min="15365" max="15365" width="16.7109375" style="1" customWidth="1"/>
    <col min="15366" max="15366" width="14.85546875" style="1" customWidth="1"/>
    <col min="15367" max="15368" width="15.42578125" style="1" customWidth="1"/>
    <col min="15369" max="15369" width="13.5703125" style="1" bestFit="1" customWidth="1"/>
    <col min="15370" max="15617" width="9.140625" style="1"/>
    <col min="15618" max="15618" width="7.140625" style="1" customWidth="1"/>
    <col min="15619" max="15619" width="51.5703125" style="1" customWidth="1"/>
    <col min="15620" max="15620" width="18.42578125" style="1" customWidth="1"/>
    <col min="15621" max="15621" width="16.7109375" style="1" customWidth="1"/>
    <col min="15622" max="15622" width="14.85546875" style="1" customWidth="1"/>
    <col min="15623" max="15624" width="15.42578125" style="1" customWidth="1"/>
    <col min="15625" max="15625" width="13.5703125" style="1" bestFit="1" customWidth="1"/>
    <col min="15626" max="15873" width="9.140625" style="1"/>
    <col min="15874" max="15874" width="7.140625" style="1" customWidth="1"/>
    <col min="15875" max="15875" width="51.5703125" style="1" customWidth="1"/>
    <col min="15876" max="15876" width="18.42578125" style="1" customWidth="1"/>
    <col min="15877" max="15877" width="16.7109375" style="1" customWidth="1"/>
    <col min="15878" max="15878" width="14.85546875" style="1" customWidth="1"/>
    <col min="15879" max="15880" width="15.42578125" style="1" customWidth="1"/>
    <col min="15881" max="15881" width="13.5703125" style="1" bestFit="1" customWidth="1"/>
    <col min="15882" max="16129" width="9.140625" style="1"/>
    <col min="16130" max="16130" width="7.140625" style="1" customWidth="1"/>
    <col min="16131" max="16131" width="51.5703125" style="1" customWidth="1"/>
    <col min="16132" max="16132" width="18.42578125" style="1" customWidth="1"/>
    <col min="16133" max="16133" width="16.7109375" style="1" customWidth="1"/>
    <col min="16134" max="16134" width="14.85546875" style="1" customWidth="1"/>
    <col min="16135" max="16136" width="15.42578125" style="1" customWidth="1"/>
    <col min="16137" max="16137" width="13.5703125" style="1" bestFit="1" customWidth="1"/>
    <col min="16138" max="16384" width="9.140625" style="1"/>
  </cols>
  <sheetData>
    <row r="2" spans="2:8">
      <c r="G2" s="1" t="s">
        <v>73</v>
      </c>
    </row>
    <row r="3" spans="2:8">
      <c r="G3" s="1" t="s">
        <v>13</v>
      </c>
    </row>
    <row r="4" spans="2:8">
      <c r="G4" s="1" t="s">
        <v>14</v>
      </c>
    </row>
    <row r="5" spans="2:8">
      <c r="G5" s="1" t="s">
        <v>65</v>
      </c>
    </row>
    <row r="7" spans="2:8" ht="18.75" customHeight="1">
      <c r="B7" s="100" t="s">
        <v>74</v>
      </c>
      <c r="C7" s="83"/>
      <c r="D7" s="83"/>
      <c r="E7" s="83"/>
      <c r="F7" s="83"/>
      <c r="G7" s="83"/>
      <c r="H7" s="83"/>
    </row>
    <row r="8" spans="2:8" ht="18.75">
      <c r="C8" s="48" t="s">
        <v>75</v>
      </c>
      <c r="F8" s="49"/>
    </row>
    <row r="9" spans="2:8" ht="17.25" customHeight="1">
      <c r="B9" s="101" t="s">
        <v>76</v>
      </c>
      <c r="C9" s="101" t="s">
        <v>18</v>
      </c>
      <c r="D9" s="101" t="s">
        <v>77</v>
      </c>
      <c r="E9" s="101" t="s">
        <v>23</v>
      </c>
      <c r="F9" s="101" t="s">
        <v>78</v>
      </c>
      <c r="G9" s="101" t="s">
        <v>79</v>
      </c>
      <c r="H9" s="101" t="s">
        <v>80</v>
      </c>
    </row>
    <row r="10" spans="2:8" ht="14.25" customHeight="1">
      <c r="B10" s="102"/>
      <c r="C10" s="102"/>
      <c r="D10" s="102"/>
      <c r="E10" s="102"/>
      <c r="F10" s="102"/>
      <c r="G10" s="102"/>
      <c r="H10" s="102"/>
    </row>
    <row r="11" spans="2:8" ht="17.25" customHeight="1">
      <c r="B11" s="103"/>
      <c r="C11" s="103"/>
      <c r="D11" s="103"/>
      <c r="E11" s="103"/>
      <c r="F11" s="103"/>
      <c r="G11" s="103"/>
      <c r="H11" s="103"/>
    </row>
    <row r="12" spans="2:8" ht="19.5" customHeight="1">
      <c r="B12" s="50" t="s">
        <v>0</v>
      </c>
      <c r="C12" s="51" t="s">
        <v>81</v>
      </c>
      <c r="D12" s="52">
        <f>SUM(D13:D17)</f>
        <v>25863977</v>
      </c>
      <c r="E12" s="52">
        <f>E13+E14+E15+E16+E17</f>
        <v>10625816.15</v>
      </c>
      <c r="F12" s="53">
        <f>+E12/D12*100</f>
        <v>41.083458085351687</v>
      </c>
      <c r="G12" s="52">
        <f>SUM(G13:G17)</f>
        <v>82202.34</v>
      </c>
      <c r="H12" s="52">
        <f>SUM(H13:H17)</f>
        <v>74003.820000000007</v>
      </c>
    </row>
    <row r="13" spans="2:8" ht="14.25" customHeight="1">
      <c r="B13" s="54" t="s">
        <v>82</v>
      </c>
      <c r="C13" s="55" t="s">
        <v>83</v>
      </c>
      <c r="D13" s="56">
        <v>7997904</v>
      </c>
      <c r="E13" s="57">
        <v>3426365</v>
      </c>
      <c r="F13" s="58">
        <f t="shared" ref="F13:F25" si="0">+E13/D13*100</f>
        <v>42.840786786137969</v>
      </c>
      <c r="G13" s="57"/>
      <c r="H13" s="56"/>
    </row>
    <row r="14" spans="2:8" ht="14.25" customHeight="1">
      <c r="B14" s="59" t="s">
        <v>84</v>
      </c>
      <c r="C14" s="55" t="s">
        <v>85</v>
      </c>
      <c r="D14" s="60">
        <v>200000</v>
      </c>
      <c r="E14" s="57">
        <v>187789.66</v>
      </c>
      <c r="F14" s="61">
        <f t="shared" si="0"/>
        <v>93.894830000000013</v>
      </c>
      <c r="G14" s="57"/>
      <c r="H14" s="60">
        <v>6156.42</v>
      </c>
    </row>
    <row r="15" spans="2:8" ht="15.75" customHeight="1">
      <c r="B15" s="59" t="s">
        <v>86</v>
      </c>
      <c r="C15" s="62" t="s">
        <v>87</v>
      </c>
      <c r="D15" s="60">
        <v>1600000</v>
      </c>
      <c r="E15" s="57">
        <v>888734</v>
      </c>
      <c r="F15" s="61">
        <f t="shared" si="0"/>
        <v>55.545875000000002</v>
      </c>
      <c r="G15" s="57"/>
      <c r="H15" s="60"/>
    </row>
    <row r="16" spans="2:8" ht="14.25" customHeight="1">
      <c r="B16" s="59" t="s">
        <v>88</v>
      </c>
      <c r="C16" s="55" t="s">
        <v>89</v>
      </c>
      <c r="D16" s="60">
        <v>524100</v>
      </c>
      <c r="E16" s="57">
        <v>93731.4</v>
      </c>
      <c r="F16" s="61">
        <f>+E16/D16*100</f>
        <v>17.884258729250142</v>
      </c>
      <c r="G16" s="57"/>
      <c r="H16" s="60">
        <v>38920</v>
      </c>
    </row>
    <row r="17" spans="2:9">
      <c r="B17" s="59" t="s">
        <v>90</v>
      </c>
      <c r="C17" s="62" t="s">
        <v>91</v>
      </c>
      <c r="D17" s="60">
        <v>15541973</v>
      </c>
      <c r="E17" s="57">
        <v>6029196.0899999999</v>
      </c>
      <c r="F17" s="61">
        <f t="shared" si="0"/>
        <v>38.792990375160215</v>
      </c>
      <c r="G17" s="57">
        <v>82202.34</v>
      </c>
      <c r="H17" s="60">
        <v>28927.4</v>
      </c>
    </row>
    <row r="18" spans="2:9">
      <c r="B18" s="63" t="s">
        <v>3</v>
      </c>
      <c r="C18" s="64" t="s">
        <v>92</v>
      </c>
      <c r="D18" s="52">
        <v>9510700</v>
      </c>
      <c r="E18" s="65">
        <v>5724414</v>
      </c>
      <c r="F18" s="66">
        <f t="shared" si="0"/>
        <v>60.189197430262752</v>
      </c>
      <c r="G18" s="65"/>
      <c r="H18" s="52"/>
    </row>
    <row r="19" spans="2:9">
      <c r="B19" s="50" t="s">
        <v>6</v>
      </c>
      <c r="C19" s="51" t="s">
        <v>93</v>
      </c>
      <c r="D19" s="65">
        <v>2293400</v>
      </c>
      <c r="E19" s="52">
        <v>883681.07</v>
      </c>
      <c r="F19" s="53">
        <f t="shared" si="0"/>
        <v>38.531484695212349</v>
      </c>
      <c r="G19" s="52"/>
      <c r="H19" s="67"/>
      <c r="I19" s="29"/>
    </row>
    <row r="20" spans="2:9" ht="15.75" customHeight="1">
      <c r="B20" s="50" t="s">
        <v>94</v>
      </c>
      <c r="C20" s="51" t="s">
        <v>95</v>
      </c>
      <c r="D20" s="65">
        <v>297400</v>
      </c>
      <c r="E20" s="52">
        <v>190913.42</v>
      </c>
      <c r="F20" s="53">
        <f t="shared" si="0"/>
        <v>64.194156018829858</v>
      </c>
      <c r="G20" s="52"/>
      <c r="H20" s="67"/>
    </row>
    <row r="21" spans="2:9">
      <c r="B21" s="50" t="s">
        <v>96</v>
      </c>
      <c r="C21" s="51" t="s">
        <v>97</v>
      </c>
      <c r="D21" s="65">
        <f>D22+D23+D24</f>
        <v>46372170</v>
      </c>
      <c r="E21" s="52">
        <f>E22+E23+E24</f>
        <v>27331030</v>
      </c>
      <c r="F21" s="53">
        <f t="shared" si="0"/>
        <v>58.938432253655584</v>
      </c>
      <c r="G21" s="52"/>
      <c r="H21" s="67"/>
    </row>
    <row r="22" spans="2:9">
      <c r="B22" s="54" t="s">
        <v>82</v>
      </c>
      <c r="C22" s="55" t="s">
        <v>98</v>
      </c>
      <c r="D22" s="56">
        <v>35922804</v>
      </c>
      <c r="E22" s="57">
        <v>22106344</v>
      </c>
      <c r="F22" s="58">
        <f>+E22/D22*100</f>
        <v>61.538470103837106</v>
      </c>
      <c r="G22" s="56"/>
      <c r="H22" s="56"/>
    </row>
    <row r="23" spans="2:9">
      <c r="B23" s="59" t="s">
        <v>84</v>
      </c>
      <c r="C23" s="55" t="s">
        <v>99</v>
      </c>
      <c r="D23" s="60">
        <v>8770063</v>
      </c>
      <c r="E23" s="57">
        <v>4385034</v>
      </c>
      <c r="F23" s="61">
        <f>+E23/D23*100</f>
        <v>50.000028506066606</v>
      </c>
      <c r="G23" s="60"/>
      <c r="H23" s="60"/>
    </row>
    <row r="24" spans="2:9">
      <c r="B24" s="59" t="s">
        <v>86</v>
      </c>
      <c r="C24" s="55" t="s">
        <v>100</v>
      </c>
      <c r="D24" s="60">
        <v>1679303</v>
      </c>
      <c r="E24" s="57">
        <v>839652</v>
      </c>
      <c r="F24" s="61">
        <f>+E24/D24*100</f>
        <v>50.000029774257534</v>
      </c>
      <c r="G24" s="60"/>
      <c r="H24" s="68"/>
    </row>
    <row r="25" spans="2:9" ht="15.75" customHeight="1">
      <c r="B25" s="95" t="s">
        <v>101</v>
      </c>
      <c r="C25" s="96"/>
      <c r="D25" s="65">
        <f>D12+D18+D19+D20+D21</f>
        <v>84337647</v>
      </c>
      <c r="E25" s="52">
        <f>E12+E18+E19+E20+E21</f>
        <v>44755854.640000001</v>
      </c>
      <c r="F25" s="53">
        <f t="shared" si="0"/>
        <v>53.067468956064189</v>
      </c>
      <c r="G25" s="52">
        <f>G12</f>
        <v>82202.34</v>
      </c>
      <c r="H25" s="52">
        <f>H12</f>
        <v>74003.820000000007</v>
      </c>
    </row>
    <row r="26" spans="2:9" ht="19.5" customHeight="1">
      <c r="D26" s="28"/>
      <c r="E26" s="28"/>
    </row>
    <row r="27" spans="2:9" ht="110.25" customHeight="1">
      <c r="B27" s="97" t="s">
        <v>110</v>
      </c>
      <c r="C27" s="97"/>
      <c r="D27" s="97"/>
      <c r="E27" s="97"/>
      <c r="F27" s="97"/>
      <c r="G27" s="97"/>
      <c r="H27" s="97"/>
    </row>
    <row r="28" spans="2:9" ht="20.25" customHeight="1">
      <c r="B28" s="1" t="s">
        <v>102</v>
      </c>
    </row>
    <row r="29" spans="2:9" ht="84.75" customHeight="1">
      <c r="B29" s="97" t="s">
        <v>109</v>
      </c>
      <c r="C29" s="97"/>
      <c r="D29" s="97"/>
      <c r="E29" s="97"/>
      <c r="F29" s="97"/>
      <c r="G29" s="97"/>
      <c r="H29" s="97"/>
    </row>
    <row r="67" spans="2:6">
      <c r="B67" s="50" t="s">
        <v>0</v>
      </c>
      <c r="C67" s="51" t="s">
        <v>103</v>
      </c>
      <c r="D67" s="52">
        <v>10625816.15</v>
      </c>
    </row>
    <row r="68" spans="2:6">
      <c r="B68" s="63" t="s">
        <v>3</v>
      </c>
      <c r="C68" s="64" t="s">
        <v>92</v>
      </c>
      <c r="D68" s="65">
        <v>5724414</v>
      </c>
    </row>
    <row r="69" spans="2:6">
      <c r="B69" s="50" t="s">
        <v>6</v>
      </c>
      <c r="C69" s="51" t="s">
        <v>93</v>
      </c>
      <c r="D69" s="52">
        <v>883681.07</v>
      </c>
    </row>
    <row r="70" spans="2:6">
      <c r="B70" s="50" t="s">
        <v>94</v>
      </c>
      <c r="C70" s="51" t="s">
        <v>95</v>
      </c>
      <c r="D70" s="52">
        <v>190913.42</v>
      </c>
    </row>
    <row r="71" spans="2:6">
      <c r="B71" s="50" t="s">
        <v>104</v>
      </c>
      <c r="C71" s="51" t="s">
        <v>105</v>
      </c>
      <c r="D71" s="52">
        <v>27331030</v>
      </c>
    </row>
    <row r="72" spans="2:6">
      <c r="D72" s="29">
        <f>SUM(D67:D71)</f>
        <v>44755854.640000001</v>
      </c>
    </row>
    <row r="77" spans="2:6" ht="16.5" thickBot="1"/>
    <row r="78" spans="2:6" ht="17.25" thickTop="1" thickBot="1">
      <c r="B78" s="98" t="s">
        <v>76</v>
      </c>
      <c r="C78" s="98" t="s">
        <v>18</v>
      </c>
      <c r="D78" s="98" t="s">
        <v>77</v>
      </c>
      <c r="E78" s="98" t="s">
        <v>23</v>
      </c>
      <c r="F78" s="98" t="s">
        <v>78</v>
      </c>
    </row>
    <row r="79" spans="2:6" ht="17.25" thickTop="1" thickBot="1">
      <c r="B79" s="99"/>
      <c r="C79" s="99"/>
      <c r="D79" s="99"/>
      <c r="E79" s="99"/>
      <c r="F79" s="99"/>
    </row>
    <row r="80" spans="2:6" ht="17.25" thickTop="1" thickBot="1">
      <c r="B80" s="99"/>
      <c r="C80" s="99"/>
      <c r="D80" s="99"/>
      <c r="E80" s="99"/>
      <c r="F80" s="99"/>
    </row>
    <row r="81" spans="2:6" ht="17.25" thickTop="1" thickBot="1">
      <c r="B81" s="69" t="s">
        <v>0</v>
      </c>
      <c r="C81" s="70" t="s">
        <v>81</v>
      </c>
      <c r="D81" s="71">
        <f>SUM(D82:D86)</f>
        <v>10061173</v>
      </c>
      <c r="E81" s="71">
        <f>SUM(E82:E86)</f>
        <v>5128232.54</v>
      </c>
      <c r="F81" s="72">
        <f>+E81/D81*100</f>
        <v>50.970523417100566</v>
      </c>
    </row>
    <row r="82" spans="2:6" ht="17.25" thickTop="1" thickBot="1">
      <c r="B82" s="73" t="s">
        <v>82</v>
      </c>
      <c r="C82" s="74" t="s">
        <v>83</v>
      </c>
      <c r="D82" s="75">
        <v>6587874</v>
      </c>
      <c r="E82" s="75">
        <v>3206267</v>
      </c>
      <c r="F82" s="76">
        <f>+E82/D82*100</f>
        <v>48.66922166392375</v>
      </c>
    </row>
    <row r="83" spans="2:6" ht="17.25" thickTop="1" thickBot="1">
      <c r="B83" s="73" t="s">
        <v>84</v>
      </c>
      <c r="C83" s="74" t="s">
        <v>85</v>
      </c>
      <c r="D83" s="75">
        <v>130000</v>
      </c>
      <c r="E83" s="75">
        <v>114032.64</v>
      </c>
      <c r="F83" s="76">
        <f>+E83/D83*100</f>
        <v>87.717415384615379</v>
      </c>
    </row>
    <row r="84" spans="2:6" ht="17.25" thickTop="1" thickBot="1">
      <c r="B84" s="73" t="s">
        <v>86</v>
      </c>
      <c r="C84" s="77" t="s">
        <v>87</v>
      </c>
      <c r="D84" s="75">
        <v>1449300</v>
      </c>
      <c r="E84" s="75">
        <f>902305.5+17929.5</f>
        <v>920235</v>
      </c>
      <c r="F84" s="76">
        <f>+E84/D84*100</f>
        <v>63.495135582695092</v>
      </c>
    </row>
    <row r="85" spans="2:6" ht="17.25" thickTop="1" thickBot="1">
      <c r="B85" s="73" t="s">
        <v>88</v>
      </c>
      <c r="C85" s="74" t="s">
        <v>106</v>
      </c>
      <c r="D85" s="75">
        <v>100000</v>
      </c>
      <c r="E85" s="75">
        <f>26283.76+49</f>
        <v>26332.76</v>
      </c>
      <c r="F85" s="76">
        <f>+E85/D85*100</f>
        <v>26.33276</v>
      </c>
    </row>
    <row r="86" spans="2:6" ht="17.25" thickTop="1" thickBot="1">
      <c r="B86" s="73" t="s">
        <v>90</v>
      </c>
      <c r="C86" s="77" t="s">
        <v>91</v>
      </c>
      <c r="D86" s="75">
        <v>1793999</v>
      </c>
      <c r="E86" s="75">
        <v>861365.14</v>
      </c>
      <c r="F86" s="76">
        <f t="shared" ref="F86:F91" si="1">+E86/D86*100</f>
        <v>48.013691200496766</v>
      </c>
    </row>
    <row r="87" spans="2:6" ht="17.25" thickTop="1" thickBot="1">
      <c r="B87" s="69" t="s">
        <v>3</v>
      </c>
      <c r="C87" s="70" t="s">
        <v>92</v>
      </c>
      <c r="D87" s="71">
        <v>6346608</v>
      </c>
      <c r="E87" s="71">
        <v>3385307</v>
      </c>
      <c r="F87" s="72">
        <f t="shared" si="1"/>
        <v>53.340414281140411</v>
      </c>
    </row>
    <row r="88" spans="2:6" ht="17.25" thickTop="1" thickBot="1">
      <c r="B88" s="69" t="s">
        <v>6</v>
      </c>
      <c r="C88" s="70" t="s">
        <v>93</v>
      </c>
      <c r="D88" s="71">
        <v>419021</v>
      </c>
      <c r="E88" s="71">
        <v>259267</v>
      </c>
      <c r="F88" s="72">
        <f t="shared" si="1"/>
        <v>61.874464525644299</v>
      </c>
    </row>
    <row r="89" spans="2:6" ht="17.25" thickTop="1" thickBot="1">
      <c r="B89" s="69" t="s">
        <v>94</v>
      </c>
      <c r="C89" s="70" t="s">
        <v>95</v>
      </c>
      <c r="D89" s="71">
        <v>707424</v>
      </c>
      <c r="E89" s="71">
        <v>510486.29</v>
      </c>
      <c r="F89" s="72">
        <f t="shared" si="1"/>
        <v>72.161290824173335</v>
      </c>
    </row>
    <row r="90" spans="2:6" ht="17.25" thickTop="1" thickBot="1">
      <c r="B90" s="69" t="s">
        <v>96</v>
      </c>
      <c r="C90" s="78" t="s">
        <v>107</v>
      </c>
      <c r="D90" s="71">
        <v>1338170</v>
      </c>
      <c r="E90" s="71">
        <v>1081714.53</v>
      </c>
      <c r="F90" s="72">
        <f t="shared" si="1"/>
        <v>80.835359483473695</v>
      </c>
    </row>
    <row r="91" spans="2:6" ht="17.25" thickTop="1" thickBot="1">
      <c r="B91" s="69" t="s">
        <v>104</v>
      </c>
      <c r="C91" s="70" t="s">
        <v>97</v>
      </c>
      <c r="D91" s="71">
        <f>SUM(D92:D95)</f>
        <v>31712671</v>
      </c>
      <c r="E91" s="71">
        <f>SUM(E92:E95)</f>
        <v>18620912</v>
      </c>
      <c r="F91" s="72">
        <f t="shared" si="1"/>
        <v>58.717576958434059</v>
      </c>
    </row>
    <row r="92" spans="2:6" ht="17.25" thickTop="1" thickBot="1">
      <c r="B92" s="73" t="s">
        <v>82</v>
      </c>
      <c r="C92" s="74" t="s">
        <v>98</v>
      </c>
      <c r="D92" s="75">
        <v>24609640</v>
      </c>
      <c r="E92" s="75">
        <v>15144392</v>
      </c>
      <c r="F92" s="76">
        <f>+E92/D92*100</f>
        <v>61.538454036710824</v>
      </c>
    </row>
    <row r="93" spans="2:6" ht="17.25" thickTop="1" thickBot="1">
      <c r="B93" s="73" t="s">
        <v>84</v>
      </c>
      <c r="C93" s="74" t="s">
        <v>108</v>
      </c>
      <c r="D93" s="75">
        <v>150000</v>
      </c>
      <c r="E93" s="75">
        <v>0</v>
      </c>
      <c r="F93" s="76">
        <f>+E93/D93*100</f>
        <v>0</v>
      </c>
    </row>
    <row r="94" spans="2:6" ht="17.25" thickTop="1" thickBot="1">
      <c r="B94" s="73" t="s">
        <v>86</v>
      </c>
      <c r="C94" s="74" t="s">
        <v>99</v>
      </c>
      <c r="D94" s="75">
        <v>6130159</v>
      </c>
      <c r="E94" s="75">
        <v>3065082</v>
      </c>
      <c r="F94" s="76">
        <f>+E94/D94*100</f>
        <v>50.000040781976452</v>
      </c>
    </row>
    <row r="95" spans="2:6" ht="17.25" thickTop="1" thickBot="1">
      <c r="B95" s="73" t="s">
        <v>88</v>
      </c>
      <c r="C95" s="74" t="s">
        <v>100</v>
      </c>
      <c r="D95" s="75">
        <v>822872</v>
      </c>
      <c r="E95" s="75">
        <v>411438</v>
      </c>
      <c r="F95" s="76">
        <f>+E95/D95*100</f>
        <v>50.000243051167139</v>
      </c>
    </row>
    <row r="96" spans="2:6" ht="17.25" thickTop="1" thickBot="1">
      <c r="B96" s="93" t="s">
        <v>101</v>
      </c>
      <c r="C96" s="94"/>
      <c r="D96" s="71">
        <f>+D81+D87+D88+D89+D90+D91</f>
        <v>50585067</v>
      </c>
      <c r="E96" s="71">
        <f>+E81+E87+E88+E89+E90+E91</f>
        <v>28985919.359999999</v>
      </c>
      <c r="F96" s="72">
        <f>+E96/D96*100</f>
        <v>57.301336301482017</v>
      </c>
    </row>
    <row r="97" ht="16.5" thickTop="1"/>
  </sheetData>
  <mergeCells count="17">
    <mergeCell ref="B7:H7"/>
    <mergeCell ref="B9:B11"/>
    <mergeCell ref="C9:C11"/>
    <mergeCell ref="D9:D11"/>
    <mergeCell ref="E9:E11"/>
    <mergeCell ref="F9:F11"/>
    <mergeCell ref="G9:G11"/>
    <mergeCell ref="H9:H11"/>
    <mergeCell ref="B96:C96"/>
    <mergeCell ref="B25:C25"/>
    <mergeCell ref="B27:H27"/>
    <mergeCell ref="B29:H29"/>
    <mergeCell ref="B78:B80"/>
    <mergeCell ref="C78:C80"/>
    <mergeCell ref="D78:D80"/>
    <mergeCell ref="E78:E80"/>
    <mergeCell ref="F78:F80"/>
  </mergeCells>
  <pageMargins left="0.70866141732283472" right="0.70866141732283472" top="0.74803149606299213" bottom="0.74803149606299213" header="0.31496062992125984" footer="0.31496062992125984"/>
  <pageSetup paperSize="9" scale="55" orientation="portrait" horizontalDpi="4294967292" r:id="rId1"/>
  <headerFooter>
    <oddFooter>&amp;R&amp;"Times New Roman,Normalny"&amp;14 15</oddFooter>
  </headerFooter>
  <drawing r:id="rId2"/>
  <legacyDrawing r:id="rId3"/>
</worksheet>
</file>

<file path=xl/worksheets/sheet5.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0" orientation="portrait" horizontalDpi="0" verticalDpi="0" copies="0"/>
</worksheet>
</file>

<file path=xl/worksheets/sheet6.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0" orientation="portrait" horizontalDpi="0" verticalDpi="0" copies="0"/>
</worksheet>
</file>

<file path=xl/worksheets/sheet7.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7</vt:i4>
      </vt:variant>
      <vt:variant>
        <vt:lpstr>Zakresy nazwane</vt:lpstr>
      </vt:variant>
      <vt:variant>
        <vt:i4>4</vt:i4>
      </vt:variant>
    </vt:vector>
  </HeadingPairs>
  <TitlesOfParts>
    <vt:vector size="11" baseType="lpstr">
      <vt:lpstr>Zał 1 dochody i wydatki ogolem</vt:lpstr>
      <vt:lpstr>dochody porownanie</vt:lpstr>
      <vt:lpstr>wydatki porownanie </vt:lpstr>
      <vt:lpstr>Zał 4 dochody wg grup</vt:lpstr>
      <vt:lpstr>Arkusz1</vt:lpstr>
      <vt:lpstr>Arkusz2</vt:lpstr>
      <vt:lpstr>Arkusz3</vt:lpstr>
      <vt:lpstr>'dochody porownanie'!Obszar_wydruku</vt:lpstr>
      <vt:lpstr>'wydatki porownanie '!Obszar_wydruku</vt:lpstr>
      <vt:lpstr>'Zał 1 dochody i wydatki ogolem'!Obszar_wydruku</vt:lpstr>
      <vt:lpstr>'Zał 4 dochody wg grup'!Obszar_wydruku</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2006-09-22T13:37:51Z</dcterms:created>
  <dcterms:modified xsi:type="dcterms:W3CDTF">2011-08-03T12:41:46Z</dcterms:modified>
</cp:coreProperties>
</file>