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1860" windowHeight="1080"/>
  </bookViews>
  <sheets>
    <sheet name="zał nr 1 dochody i wydatki " sheetId="5" r:id="rId1"/>
    <sheet name="dochody własne (2)" sheetId="10" state="hidden" r:id="rId2"/>
  </sheets>
  <definedNames>
    <definedName name="_xlnm.Print_Area" localSheetId="0">'zał nr 1 dochody i wydatki '!$B$4:$K$39</definedName>
  </definedNames>
  <calcPr calcId="125725"/>
</workbook>
</file>

<file path=xl/calcChain.xml><?xml version="1.0" encoding="utf-8"?>
<calcChain xmlns="http://schemas.openxmlformats.org/spreadsheetml/2006/main">
  <c r="G60" i="10"/>
  <c r="G59"/>
  <c r="H57"/>
  <c r="H54"/>
  <c r="H53"/>
  <c r="H52"/>
  <c r="H51"/>
  <c r="H50"/>
  <c r="G48"/>
  <c r="G62" s="1"/>
  <c r="H62" s="1"/>
  <c r="F48"/>
  <c r="H47"/>
  <c r="H46"/>
  <c r="H45"/>
  <c r="G43"/>
  <c r="G61" s="1"/>
  <c r="H61" s="1"/>
  <c r="H39"/>
  <c r="H38"/>
  <c r="H37"/>
  <c r="H36"/>
  <c r="H35"/>
  <c r="H34"/>
  <c r="H33"/>
  <c r="H32"/>
  <c r="H31"/>
  <c r="H30"/>
  <c r="H29"/>
  <c r="G28"/>
  <c r="F28"/>
  <c r="H28" s="1"/>
  <c r="H27"/>
  <c r="H26"/>
  <c r="H25"/>
  <c r="H24"/>
  <c r="H23"/>
  <c r="H22"/>
  <c r="H18"/>
  <c r="H17"/>
  <c r="H16"/>
  <c r="H15"/>
  <c r="F14"/>
  <c r="H14" s="1"/>
  <c r="H13"/>
  <c r="H12"/>
  <c r="H10"/>
  <c r="H48" l="1"/>
  <c r="H43"/>
  <c r="J31" i="5"/>
  <c r="D38" s="1"/>
  <c r="D37" s="1"/>
  <c r="D39" s="1"/>
  <c r="I31"/>
  <c r="D34" s="1"/>
  <c r="D33" s="1"/>
  <c r="D35" s="1"/>
  <c r="H31"/>
  <c r="F31"/>
  <c r="G31" s="1"/>
  <c r="E31"/>
  <c r="D31"/>
  <c r="K30"/>
  <c r="K29"/>
  <c r="K28"/>
  <c r="G28"/>
  <c r="K27"/>
  <c r="G27"/>
  <c r="K26"/>
  <c r="G26"/>
  <c r="K25"/>
  <c r="G25"/>
  <c r="K24"/>
  <c r="G24"/>
  <c r="K23"/>
  <c r="G23"/>
  <c r="K22"/>
  <c r="G21"/>
  <c r="K20"/>
  <c r="G20"/>
  <c r="K19"/>
  <c r="G19"/>
  <c r="K18"/>
  <c r="G18"/>
  <c r="K17"/>
  <c r="G17"/>
  <c r="K16"/>
  <c r="G16"/>
  <c r="K15"/>
  <c r="G15"/>
  <c r="K14"/>
  <c r="G14"/>
  <c r="K31" l="1"/>
</calcChain>
</file>

<file path=xl/sharedStrings.xml><?xml version="1.0" encoding="utf-8"?>
<sst xmlns="http://schemas.openxmlformats.org/spreadsheetml/2006/main" count="142" uniqueCount="93">
  <si>
    <t>§</t>
  </si>
  <si>
    <t>Plan po zmianach</t>
  </si>
  <si>
    <t>Wykonanie</t>
  </si>
  <si>
    <t>% wykonanie</t>
  </si>
  <si>
    <t>0750</t>
  </si>
  <si>
    <t>Dochody z najmu i dzierżawy składników majątkowych Skarbu Państwa, jednostek samorządu terytorialnego lub innych jednostek zaliczanych do sektora finansów publicznych oraz innych umów o podobnym charakterze</t>
  </si>
  <si>
    <t>0830</t>
  </si>
  <si>
    <t>Wpływy z usług</t>
  </si>
  <si>
    <t>0920</t>
  </si>
  <si>
    <t>Pozostałe odsetki</t>
  </si>
  <si>
    <t>Dochody ogółem</t>
  </si>
  <si>
    <t>Wyszczególnienie</t>
  </si>
  <si>
    <t>Razem</t>
  </si>
  <si>
    <t>Kultura fizyczna i sport</t>
  </si>
  <si>
    <t>Kultura i ochrona dziedzictwa narodowego</t>
  </si>
  <si>
    <t>Edukacyjna opieka wychowawcza</t>
  </si>
  <si>
    <t>Pozostałe zadania w zakresie polityki społecznej</t>
  </si>
  <si>
    <t>Pomoc społeczna</t>
  </si>
  <si>
    <t>Ochrona zdrowia</t>
  </si>
  <si>
    <t>Oświata i wychowanie</t>
  </si>
  <si>
    <t>Różne rozliczenia</t>
  </si>
  <si>
    <t>Obsługa długu publicznego</t>
  </si>
  <si>
    <t>Bezpieczeństwo publiczne i ochrona przeciwpożarowa</t>
  </si>
  <si>
    <t>Administracja publiczna</t>
  </si>
  <si>
    <t>750</t>
  </si>
  <si>
    <t>Działalność usługowa</t>
  </si>
  <si>
    <t>710</t>
  </si>
  <si>
    <t>Gospodarka mieszkaniowa</t>
  </si>
  <si>
    <t>700</t>
  </si>
  <si>
    <t>Transport i łączność</t>
  </si>
  <si>
    <t>600</t>
  </si>
  <si>
    <t>Leśnictwo</t>
  </si>
  <si>
    <t>020</t>
  </si>
  <si>
    <t>Rolnictwo i łowiectwo</t>
  </si>
  <si>
    <t>010</t>
  </si>
  <si>
    <t>Plan</t>
  </si>
  <si>
    <t>Wydatki</t>
  </si>
  <si>
    <t>Dział</t>
  </si>
  <si>
    <t>756</t>
  </si>
  <si>
    <t xml:space="preserve">Dochody </t>
  </si>
  <si>
    <t>w złotych</t>
  </si>
  <si>
    <t xml:space="preserve">                                                  </t>
  </si>
  <si>
    <t>Sprawozdanie z wykonania dochodów i wydatków budżetowych w powiecie nakielskim za 2008 rok</t>
  </si>
  <si>
    <t>Wydatki na zakupy inwestycyjne jednostek budżetowych</t>
  </si>
  <si>
    <t>6060</t>
  </si>
  <si>
    <t>Wydatki inwestycyjne jednostek budżetowych</t>
  </si>
  <si>
    <t>4750</t>
  </si>
  <si>
    <t>4530</t>
  </si>
  <si>
    <t>Różne opłaty i składki</t>
  </si>
  <si>
    <t>4430</t>
  </si>
  <si>
    <t>Zakup usług pozostałych</t>
  </si>
  <si>
    <t>4300</t>
  </si>
  <si>
    <t>Zakup usług remontowych</t>
  </si>
  <si>
    <t>4270</t>
  </si>
  <si>
    <t>Zakup energii</t>
  </si>
  <si>
    <t>4260</t>
  </si>
  <si>
    <t>Zakup leków i materiałów medycznych</t>
  </si>
  <si>
    <t>4230</t>
  </si>
  <si>
    <t>Zakup środków żywności</t>
  </si>
  <si>
    <t>4220</t>
  </si>
  <si>
    <t>Zakup materiałów i wyposażenia</t>
  </si>
  <si>
    <t>4210</t>
  </si>
  <si>
    <t>Wynagrodzenia bezosobowe</t>
  </si>
  <si>
    <t>4170</t>
  </si>
  <si>
    <t>Składki na Fundusz Pracy</t>
  </si>
  <si>
    <t>4120</t>
  </si>
  <si>
    <t>Składki na ubezpieczenia społeczne</t>
  </si>
  <si>
    <t>4110</t>
  </si>
  <si>
    <t>Domy pomocy społecznej</t>
  </si>
  <si>
    <t>Komendy powiatowe Państwowej Straży Pożarnej</t>
  </si>
  <si>
    <t>Deficyt budżetu powiatu za 2008 ROK</t>
  </si>
  <si>
    <t xml:space="preserve">Prognozowane dochody budżetowe powiatu na 2008 rok </t>
  </si>
  <si>
    <t xml:space="preserve">Planowane wydatki budżetowe powiatu na 2008 rok     </t>
  </si>
  <si>
    <t xml:space="preserve">Wykonanie prognozowanych dochodów budżetowych powiatu za 2008 rok </t>
  </si>
  <si>
    <t xml:space="preserve">Wykonanie planu wydatków budżetowych powiatu za 2008 rok     </t>
  </si>
  <si>
    <t>Nadwyżka budżetu powiatu za 2008 rok</t>
  </si>
  <si>
    <t>Dochody od osób prawnych, osób fizycznych…</t>
  </si>
  <si>
    <t>Wydatki ogółem</t>
  </si>
  <si>
    <t xml:space="preserve">Stan środków pieniężnych na koniec okresu sprawozdawczego ogółem   </t>
  </si>
  <si>
    <t>Stan  środków na koniec okresu sprawozdawczego</t>
  </si>
  <si>
    <t>Podatek od towarów i usług VAT</t>
  </si>
  <si>
    <t>Otrzymane spadki, zapisy i darowizny w postaci pieniężnej</t>
  </si>
  <si>
    <t>0960</t>
  </si>
  <si>
    <t>Stan  środków na początek roku</t>
  </si>
  <si>
    <t>Dochody</t>
  </si>
  <si>
    <t>Stołówki szkolne</t>
  </si>
  <si>
    <t>% wykon.</t>
  </si>
  <si>
    <t>Plan na   2008 r.</t>
  </si>
  <si>
    <t>Rozdz.</t>
  </si>
  <si>
    <t>Sprawozdanie z wykonania planu dochodów własnych i wydatków z nich finansowanych                                               za 2008 rok</t>
  </si>
  <si>
    <t>Zakup akcesoriów komputerowych w tym programów i licencji</t>
  </si>
  <si>
    <t xml:space="preserve">Stan środków pieniężnych na początek okresu sprawozdawczego ogółem   </t>
  </si>
  <si>
    <t>Załącznik Nr 21  do sprawozdania z wykonania budżetu powiatu nakielskiego        za 2008 rok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</si>
</sst>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_ ;[Red]\-#,##0\ "/>
  </numFmts>
  <fonts count="27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</font>
    <font>
      <sz val="12"/>
      <name val="Times New Roman"/>
      <family val="1"/>
      <charset val="238"/>
    </font>
    <font>
      <sz val="12"/>
      <name val="Arial CE"/>
      <charset val="238"/>
    </font>
    <font>
      <b/>
      <sz val="12"/>
      <name val="Times New Roman CE"/>
      <charset val="238"/>
    </font>
    <font>
      <b/>
      <sz val="12"/>
      <name val="Arial CE"/>
      <charset val="238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b/>
      <i/>
      <sz val="12"/>
      <name val="Times New Roman"/>
      <family val="1"/>
    </font>
    <font>
      <b/>
      <sz val="12"/>
      <name val="Times New Roman"/>
      <family val="1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sz val="10"/>
      <name val="Times New Roman"/>
      <family val="1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name val="Arial CE"/>
      <charset val="238"/>
    </font>
    <font>
      <b/>
      <i/>
      <sz val="10"/>
      <name val="Times New Roman"/>
      <family val="1"/>
    </font>
    <font>
      <b/>
      <sz val="10"/>
      <name val="Times New Roman"/>
      <family val="1"/>
    </font>
    <font>
      <b/>
      <i/>
      <sz val="12"/>
      <name val="Times New Roman CE"/>
      <family val="1"/>
      <charset val="238"/>
    </font>
    <font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06">
    <xf numFmtId="0" fontId="0" fillId="0" borderId="0" xfId="0"/>
    <xf numFmtId="0" fontId="1" fillId="0" borderId="0" xfId="1" applyFont="1"/>
    <xf numFmtId="164" fontId="1" fillId="0" borderId="0" xfId="1" applyNumberFormat="1" applyFont="1"/>
    <xf numFmtId="165" fontId="1" fillId="0" borderId="0" xfId="1" applyNumberFormat="1" applyFont="1"/>
    <xf numFmtId="4" fontId="6" fillId="0" borderId="1" xfId="1" applyNumberFormat="1" applyFont="1" applyBorder="1" applyAlignment="1">
      <alignment vertical="center"/>
    </xf>
    <xf numFmtId="4" fontId="11" fillId="0" borderId="1" xfId="1" applyNumberFormat="1" applyFont="1" applyBorder="1" applyAlignment="1">
      <alignment vertical="center"/>
    </xf>
    <xf numFmtId="0" fontId="11" fillId="0" borderId="6" xfId="1" applyFont="1" applyBorder="1" applyAlignment="1">
      <alignment horizontal="center" vertical="center"/>
    </xf>
    <xf numFmtId="0" fontId="11" fillId="0" borderId="4" xfId="1" applyFont="1" applyBorder="1" applyAlignment="1">
      <alignment vertical="center"/>
    </xf>
    <xf numFmtId="4" fontId="1" fillId="0" borderId="1" xfId="1" applyNumberFormat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3" fillId="0" borderId="9" xfId="1" applyFont="1" applyBorder="1" applyAlignment="1">
      <alignment horizontal="center" vertical="center" wrapText="1"/>
    </xf>
    <xf numFmtId="49" fontId="3" fillId="0" borderId="9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justify" vertical="center" wrapText="1"/>
    </xf>
    <xf numFmtId="49" fontId="3" fillId="0" borderId="4" xfId="1" applyNumberFormat="1" applyFont="1" applyBorder="1" applyAlignment="1">
      <alignment horizontal="center" vertical="center" wrapText="1"/>
    </xf>
    <xf numFmtId="4" fontId="11" fillId="0" borderId="6" xfId="1" applyNumberFormat="1" applyFont="1" applyBorder="1" applyAlignment="1">
      <alignment vertical="center"/>
    </xf>
    <xf numFmtId="164" fontId="6" fillId="0" borderId="0" xfId="1" applyNumberFormat="1" applyFont="1"/>
    <xf numFmtId="4" fontId="1" fillId="0" borderId="0" xfId="1" applyNumberFormat="1" applyFont="1"/>
    <xf numFmtId="3" fontId="1" fillId="0" borderId="0" xfId="1" applyNumberFormat="1" applyFont="1"/>
    <xf numFmtId="10" fontId="9" fillId="0" borderId="1" xfId="1" applyNumberFormat="1" applyFont="1" applyBorder="1" applyAlignment="1">
      <alignment vertical="center"/>
    </xf>
    <xf numFmtId="10" fontId="1" fillId="0" borderId="1" xfId="1" applyNumberFormat="1" applyFont="1" applyBorder="1" applyAlignment="1">
      <alignment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2" fillId="0" borderId="0" xfId="1" applyFont="1" applyBorder="1" applyAlignment="1">
      <alignment horizontal="center"/>
    </xf>
    <xf numFmtId="0" fontId="11" fillId="0" borderId="0" xfId="1" applyFont="1"/>
    <xf numFmtId="0" fontId="2" fillId="0" borderId="0" xfId="1" applyFont="1"/>
    <xf numFmtId="0" fontId="2" fillId="0" borderId="0" xfId="1" applyFont="1" applyAlignment="1">
      <alignment horizontal="justify"/>
    </xf>
    <xf numFmtId="0" fontId="3" fillId="0" borderId="3" xfId="1" applyFont="1" applyBorder="1" applyAlignment="1">
      <alignment vertical="center" wrapText="1"/>
    </xf>
    <xf numFmtId="49" fontId="3" fillId="0" borderId="3" xfId="1" applyNumberFormat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justify" vertical="center" wrapText="1"/>
    </xf>
    <xf numFmtId="0" fontId="15" fillId="0" borderId="0" xfId="1" applyFont="1"/>
    <xf numFmtId="10" fontId="6" fillId="0" borderId="1" xfId="1" applyNumberFormat="1" applyFont="1" applyBorder="1" applyAlignment="1">
      <alignment vertical="center"/>
    </xf>
    <xf numFmtId="10" fontId="16" fillId="0" borderId="1" xfId="1" applyNumberFormat="1" applyFont="1" applyBorder="1" applyAlignment="1">
      <alignment vertical="center"/>
    </xf>
    <xf numFmtId="4" fontId="16" fillId="0" borderId="1" xfId="1" applyNumberFormat="1" applyFont="1" applyBorder="1" applyAlignment="1">
      <alignment vertical="center"/>
    </xf>
    <xf numFmtId="4" fontId="18" fillId="0" borderId="1" xfId="1" applyNumberFormat="1" applyFont="1" applyBorder="1" applyAlignment="1">
      <alignment vertical="center"/>
    </xf>
    <xf numFmtId="0" fontId="19" fillId="0" borderId="3" xfId="1" applyFont="1" applyBorder="1" applyAlignment="1">
      <alignment vertical="center" wrapText="1"/>
    </xf>
    <xf numFmtId="49" fontId="19" fillId="0" borderId="3" xfId="1" applyNumberFormat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/>
    </xf>
    <xf numFmtId="10" fontId="18" fillId="0" borderId="1" xfId="1" applyNumberFormat="1" applyFont="1" applyBorder="1" applyAlignment="1">
      <alignment vertical="center"/>
    </xf>
    <xf numFmtId="0" fontId="18" fillId="0" borderId="3" xfId="1" applyFont="1" applyBorder="1" applyAlignment="1">
      <alignment vertical="center"/>
    </xf>
    <xf numFmtId="0" fontId="16" fillId="0" borderId="3" xfId="1" applyFont="1" applyBorder="1" applyAlignment="1">
      <alignment horizontal="center" vertical="center"/>
    </xf>
    <xf numFmtId="4" fontId="20" fillId="0" borderId="1" xfId="1" applyNumberFormat="1" applyFont="1" applyBorder="1" applyAlignment="1">
      <alignment vertical="center"/>
    </xf>
    <xf numFmtId="0" fontId="20" fillId="0" borderId="1" xfId="1" applyFont="1" applyBorder="1" applyAlignment="1">
      <alignment vertical="center"/>
    </xf>
    <xf numFmtId="0" fontId="16" fillId="0" borderId="1" xfId="1" applyFont="1" applyBorder="1" applyAlignment="1">
      <alignment vertical="center"/>
    </xf>
    <xf numFmtId="10" fontId="17" fillId="0" borderId="1" xfId="1" applyNumberFormat="1" applyFont="1" applyBorder="1" applyAlignment="1">
      <alignment vertical="center"/>
    </xf>
    <xf numFmtId="0" fontId="21" fillId="0" borderId="1" xfId="1" applyFont="1" applyBorder="1" applyAlignment="1">
      <alignment vertical="center"/>
    </xf>
    <xf numFmtId="0" fontId="23" fillId="0" borderId="3" xfId="1" applyFont="1" applyBorder="1" applyAlignment="1">
      <alignment horizontal="center" vertical="center" wrapText="1"/>
    </xf>
    <xf numFmtId="0" fontId="24" fillId="0" borderId="7" xfId="1" applyFont="1" applyBorder="1" applyAlignment="1">
      <alignment horizontal="center" vertical="center" wrapText="1"/>
    </xf>
    <xf numFmtId="0" fontId="24" fillId="0" borderId="7" xfId="1" applyFont="1" applyFill="1" applyBorder="1" applyAlignment="1">
      <alignment horizontal="center" vertical="center" wrapText="1"/>
    </xf>
    <xf numFmtId="4" fontId="8" fillId="0" borderId="1" xfId="1" applyNumberFormat="1" applyFont="1" applyBorder="1" applyAlignment="1">
      <alignment vertical="center"/>
    </xf>
    <xf numFmtId="49" fontId="3" fillId="0" borderId="10" xfId="1" applyNumberFormat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4" fontId="10" fillId="0" borderId="1" xfId="1" applyNumberFormat="1" applyFont="1" applyBorder="1" applyAlignment="1">
      <alignment vertical="center"/>
    </xf>
    <xf numFmtId="0" fontId="1" fillId="0" borderId="3" xfId="1" applyFont="1" applyBorder="1" applyAlignment="1">
      <alignment vertical="center"/>
    </xf>
    <xf numFmtId="0" fontId="10" fillId="0" borderId="1" xfId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0" fontId="25" fillId="0" borderId="1" xfId="1" applyFont="1" applyBorder="1" applyAlignment="1">
      <alignment vertical="center"/>
    </xf>
    <xf numFmtId="0" fontId="14" fillId="0" borderId="7" xfId="1" applyFont="1" applyFill="1" applyBorder="1" applyAlignment="1">
      <alignment horizontal="center" vertical="center" wrapText="1"/>
    </xf>
    <xf numFmtId="49" fontId="1" fillId="0" borderId="3" xfId="1" applyNumberFormat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4" fillId="0" borderId="0" xfId="1" applyFont="1"/>
    <xf numFmtId="0" fontId="11" fillId="0" borderId="0" xfId="1" applyFont="1" applyAlignment="1">
      <alignment horizontal="center" vertical="center" wrapText="1"/>
    </xf>
    <xf numFmtId="0" fontId="5" fillId="0" borderId="0" xfId="1" applyAlignment="1">
      <alignment horizontal="center" vertical="center" wrapText="1"/>
    </xf>
    <xf numFmtId="0" fontId="5" fillId="0" borderId="0" xfId="1" applyAlignment="1">
      <alignment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5" fillId="0" borderId="7" xfId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5" fillId="0" borderId="5" xfId="1" applyBorder="1" applyAlignment="1">
      <alignment wrapText="1"/>
    </xf>
    <xf numFmtId="0" fontId="5" fillId="0" borderId="6" xfId="1" applyBorder="1" applyAlignment="1">
      <alignment wrapText="1"/>
    </xf>
    <xf numFmtId="0" fontId="10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24" fillId="0" borderId="4" xfId="1" applyFont="1" applyFill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2" fillId="0" borderId="5" xfId="1" applyFont="1" applyBorder="1" applyAlignment="1">
      <alignment vertical="center" wrapText="1"/>
    </xf>
    <xf numFmtId="0" fontId="22" fillId="0" borderId="6" xfId="1" applyFont="1" applyBorder="1" applyAlignment="1">
      <alignment vertical="center" wrapText="1"/>
    </xf>
    <xf numFmtId="0" fontId="23" fillId="0" borderId="4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14" fillId="0" borderId="4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5" xfId="1" applyFont="1" applyBorder="1" applyAlignment="1">
      <alignment vertical="center" wrapText="1"/>
    </xf>
    <xf numFmtId="0" fontId="5" fillId="0" borderId="6" xfId="1" applyFont="1" applyBorder="1" applyAlignment="1">
      <alignment vertical="center" wrapText="1"/>
    </xf>
    <xf numFmtId="0" fontId="13" fillId="0" borderId="4" xfId="1" applyFont="1" applyBorder="1" applyAlignment="1">
      <alignment horizontal="center" vertical="center" wrapText="1"/>
    </xf>
    <xf numFmtId="0" fontId="18" fillId="0" borderId="0" xfId="1" applyFont="1" applyAlignment="1">
      <alignment horizontal="left" wrapText="1"/>
    </xf>
    <xf numFmtId="0" fontId="9" fillId="0" borderId="0" xfId="1" applyFont="1" applyAlignment="1">
      <alignment wrapText="1"/>
    </xf>
    <xf numFmtId="0" fontId="1" fillId="0" borderId="0" xfId="1" applyFont="1" applyAlignment="1">
      <alignment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view3D>
      <c:rotX val="20"/>
      <c:perspective val="30"/>
    </c:view3D>
    <c:plotArea>
      <c:layout>
        <c:manualLayout>
          <c:layoutTarget val="inner"/>
          <c:xMode val="edge"/>
          <c:yMode val="edge"/>
          <c:x val="0.11582397539306068"/>
          <c:y val="0.1054830425361333"/>
          <c:w val="0.79606525142842099"/>
          <c:h val="0.49165865999602038"/>
        </c:manualLayout>
      </c:layout>
      <c:bar3DChart>
        <c:barDir val="col"/>
        <c:grouping val="standard"/>
        <c:ser>
          <c:idx val="0"/>
          <c:order val="0"/>
          <c:tx>
            <c:v>plan</c:v>
          </c:tx>
          <c:cat>
            <c:strRef>
              <c:f>'zał nr 1 dochody i wydatki '!$C$14:$C$30</c:f>
              <c:strCache>
                <c:ptCount val="17"/>
                <c:pt idx="0">
                  <c:v>Rolnictwo i łowiectwo</c:v>
                </c:pt>
                <c:pt idx="1">
                  <c:v>Leśnictwo</c:v>
                </c:pt>
                <c:pt idx="2">
                  <c:v>Transport i łączność</c:v>
                </c:pt>
                <c:pt idx="3">
                  <c:v>Gospodarka mieszkaniowa</c:v>
                </c:pt>
                <c:pt idx="4">
                  <c:v>Działalność usługowa</c:v>
                </c:pt>
                <c:pt idx="5">
                  <c:v>Administracja publiczna</c:v>
                </c:pt>
                <c:pt idx="6">
                  <c:v>Bezpieczeństwo publiczne i ochrona przeciwpożarowa</c:v>
                </c:pt>
                <c:pt idx="7">
                  <c:v>Dochody od osób prawnych, osób fizycznych…</c:v>
                </c:pt>
                <c:pt idx="8">
                  <c:v>Obsługa długu publicznego</c:v>
                </c:pt>
                <c:pt idx="9">
                  <c:v>Różne rozliczenia</c:v>
                </c:pt>
                <c:pt idx="10">
                  <c:v>Oświata i wychowanie</c:v>
                </c:pt>
                <c:pt idx="11">
                  <c:v>Ochrona zdrowia</c:v>
                </c:pt>
                <c:pt idx="12">
                  <c:v>Pomoc społeczna</c:v>
                </c:pt>
                <c:pt idx="13">
                  <c:v>Pozostałe zadania w zakresie polityki społecznej</c:v>
                </c:pt>
                <c:pt idx="14">
                  <c:v>Edukacyjna opieka wychowawcza</c:v>
                </c:pt>
                <c:pt idx="15">
                  <c:v>Kultura i ochrona dziedzictwa narodowego</c:v>
                </c:pt>
                <c:pt idx="16">
                  <c:v>Kultura fizyczna i sport</c:v>
                </c:pt>
              </c:strCache>
            </c:strRef>
          </c:cat>
          <c:val>
            <c:numRef>
              <c:f>'zał nr 1 dochody i wydatki '!$E$14:$E$30</c:f>
              <c:numCache>
                <c:formatCode>#,##0.00</c:formatCode>
                <c:ptCount val="17"/>
                <c:pt idx="0">
                  <c:v>75100</c:v>
                </c:pt>
                <c:pt idx="1">
                  <c:v>155500</c:v>
                </c:pt>
                <c:pt idx="2">
                  <c:v>350</c:v>
                </c:pt>
                <c:pt idx="3">
                  <c:v>949950</c:v>
                </c:pt>
                <c:pt idx="4">
                  <c:v>490030</c:v>
                </c:pt>
                <c:pt idx="5">
                  <c:v>532977</c:v>
                </c:pt>
                <c:pt idx="6">
                  <c:v>4885903</c:v>
                </c:pt>
                <c:pt idx="7">
                  <c:v>8535000</c:v>
                </c:pt>
                <c:pt idx="8">
                  <c:v>0</c:v>
                </c:pt>
                <c:pt idx="9">
                  <c:v>36233049</c:v>
                </c:pt>
                <c:pt idx="10">
                  <c:v>147448</c:v>
                </c:pt>
                <c:pt idx="11">
                  <c:v>1750000</c:v>
                </c:pt>
                <c:pt idx="12">
                  <c:v>2494434</c:v>
                </c:pt>
                <c:pt idx="13">
                  <c:v>1173175</c:v>
                </c:pt>
                <c:pt idx="14">
                  <c:v>378033</c:v>
                </c:pt>
                <c:pt idx="15">
                  <c:v>0</c:v>
                </c:pt>
                <c:pt idx="16">
                  <c:v>700000</c:v>
                </c:pt>
              </c:numCache>
            </c:numRef>
          </c:val>
        </c:ser>
        <c:ser>
          <c:idx val="1"/>
          <c:order val="1"/>
          <c:tx>
            <c:v>wykonanie</c:v>
          </c:tx>
          <c:spPr>
            <a:effectLst>
              <a:outerShdw blurRad="50800" dist="50800" dir="5400000" sx="107000" sy="107000" algn="ctr" rotWithShape="0">
                <a:srgbClr val="000000">
                  <a:alpha val="43137"/>
                </a:srgbClr>
              </a:outerShdw>
            </a:effectLst>
          </c:spPr>
          <c:cat>
            <c:strRef>
              <c:f>'zał nr 1 dochody i wydatki '!$C$14:$C$30</c:f>
              <c:strCache>
                <c:ptCount val="17"/>
                <c:pt idx="0">
                  <c:v>Rolnictwo i łowiectwo</c:v>
                </c:pt>
                <c:pt idx="1">
                  <c:v>Leśnictwo</c:v>
                </c:pt>
                <c:pt idx="2">
                  <c:v>Transport i łączność</c:v>
                </c:pt>
                <c:pt idx="3">
                  <c:v>Gospodarka mieszkaniowa</c:v>
                </c:pt>
                <c:pt idx="4">
                  <c:v>Działalność usługowa</c:v>
                </c:pt>
                <c:pt idx="5">
                  <c:v>Administracja publiczna</c:v>
                </c:pt>
                <c:pt idx="6">
                  <c:v>Bezpieczeństwo publiczne i ochrona przeciwpożarowa</c:v>
                </c:pt>
                <c:pt idx="7">
                  <c:v>Dochody od osób prawnych, osób fizycznych…</c:v>
                </c:pt>
                <c:pt idx="8">
                  <c:v>Obsługa długu publicznego</c:v>
                </c:pt>
                <c:pt idx="9">
                  <c:v>Różne rozliczenia</c:v>
                </c:pt>
                <c:pt idx="10">
                  <c:v>Oświata i wychowanie</c:v>
                </c:pt>
                <c:pt idx="11">
                  <c:v>Ochrona zdrowia</c:v>
                </c:pt>
                <c:pt idx="12">
                  <c:v>Pomoc społeczna</c:v>
                </c:pt>
                <c:pt idx="13">
                  <c:v>Pozostałe zadania w zakresie polityki społecznej</c:v>
                </c:pt>
                <c:pt idx="14">
                  <c:v>Edukacyjna opieka wychowawcza</c:v>
                </c:pt>
                <c:pt idx="15">
                  <c:v>Kultura i ochrona dziedzictwa narodowego</c:v>
                </c:pt>
                <c:pt idx="16">
                  <c:v>Kultura fizyczna i sport</c:v>
                </c:pt>
              </c:strCache>
            </c:strRef>
          </c:cat>
          <c:val>
            <c:numRef>
              <c:f>'zał nr 1 dochody i wydatki '!$F$14:$F$30</c:f>
              <c:numCache>
                <c:formatCode>#,##0.00</c:formatCode>
                <c:ptCount val="17"/>
                <c:pt idx="0">
                  <c:v>75264.460000000006</c:v>
                </c:pt>
                <c:pt idx="1">
                  <c:v>150113.74</c:v>
                </c:pt>
                <c:pt idx="2">
                  <c:v>1813.2</c:v>
                </c:pt>
                <c:pt idx="3">
                  <c:v>700676.5</c:v>
                </c:pt>
                <c:pt idx="4">
                  <c:v>490072</c:v>
                </c:pt>
                <c:pt idx="5">
                  <c:v>584057.54</c:v>
                </c:pt>
                <c:pt idx="6">
                  <c:v>4886154.96</c:v>
                </c:pt>
                <c:pt idx="7">
                  <c:v>10366183.189999999</c:v>
                </c:pt>
                <c:pt idx="8">
                  <c:v>0</c:v>
                </c:pt>
                <c:pt idx="9">
                  <c:v>36306346.32</c:v>
                </c:pt>
                <c:pt idx="10">
                  <c:v>251201.92000000001</c:v>
                </c:pt>
                <c:pt idx="11">
                  <c:v>1749998.4</c:v>
                </c:pt>
                <c:pt idx="12">
                  <c:v>2572054.0499999998</c:v>
                </c:pt>
                <c:pt idx="13">
                  <c:v>1195893</c:v>
                </c:pt>
                <c:pt idx="14">
                  <c:v>374786.62</c:v>
                </c:pt>
                <c:pt idx="15">
                  <c:v>0</c:v>
                </c:pt>
                <c:pt idx="16">
                  <c:v>700000.9</c:v>
                </c:pt>
              </c:numCache>
            </c:numRef>
          </c:val>
        </c:ser>
        <c:gapWidth val="77"/>
        <c:gapDepth val="111"/>
        <c:shape val="box"/>
        <c:axId val="65418368"/>
        <c:axId val="65419904"/>
        <c:axId val="45608448"/>
      </c:bar3DChart>
      <c:catAx>
        <c:axId val="65418368"/>
        <c:scaling>
          <c:orientation val="minMax"/>
        </c:scaling>
        <c:axPos val="b"/>
        <c:tickLblPos val="nextTo"/>
        <c:txPr>
          <a:bodyPr rot="2640000" vert="horz"/>
          <a:lstStyle/>
          <a:p>
            <a:pPr>
              <a:defRPr/>
            </a:pPr>
            <a:endParaRPr lang="pl-PL"/>
          </a:p>
        </c:txPr>
        <c:crossAx val="65419904"/>
        <c:crosses val="autoZero"/>
        <c:auto val="1"/>
        <c:lblAlgn val="ctr"/>
        <c:lblOffset val="100"/>
      </c:catAx>
      <c:valAx>
        <c:axId val="65419904"/>
        <c:scaling>
          <c:orientation val="minMax"/>
        </c:scaling>
        <c:axPos val="l"/>
        <c:majorGridlines/>
        <c:numFmt formatCode="#,##0.00" sourceLinked="1"/>
        <c:tickLblPos val="nextTo"/>
        <c:crossAx val="65418368"/>
        <c:crosses val="autoZero"/>
        <c:crossBetween val="between"/>
      </c:valAx>
      <c:serAx>
        <c:axId val="45608448"/>
        <c:scaling>
          <c:orientation val="minMax"/>
        </c:scaling>
        <c:axPos val="b"/>
        <c:tickLblPos val="nextTo"/>
        <c:crossAx val="65419904"/>
        <c:crosses val="autoZero"/>
      </c:serAx>
    </c:plotArea>
    <c:legend>
      <c:legendPos val="b"/>
      <c:layout>
        <c:manualLayout>
          <c:xMode val="edge"/>
          <c:yMode val="edge"/>
          <c:x val="0.35301856756095468"/>
          <c:y val="0.86756810785505356"/>
          <c:w val="0.28656297307824946"/>
          <c:h val="0.12464810809612625"/>
        </c:manualLayout>
      </c:layout>
      <c:spPr>
        <a:effectLst>
          <a:outerShdw blurRad="50800" dist="50800" dir="5400000" sx="126000" sy="126000" algn="ctr" rotWithShape="0">
            <a:srgbClr val="FF0000">
              <a:alpha val="43000"/>
            </a:srgbClr>
          </a:outerShdw>
        </a:effectLst>
      </c:spPr>
      <c:txPr>
        <a:bodyPr/>
        <a:lstStyle/>
        <a:p>
          <a:pPr>
            <a:defRPr sz="2190" baseline="0"/>
          </a:pPr>
          <a:endParaRPr lang="pl-PL"/>
        </a:p>
      </c:txPr>
    </c:legend>
    <c:plotVisOnly val="1"/>
  </c:chart>
  <c:printSettings>
    <c:headerFooter/>
    <c:pageMargins b="0.74803149606299291" l="0.70866141732283561" r="0.70866141732283561" t="0.74803149606299291" header="0.3149606299212605" footer="0.3149606299212605"/>
    <c:pageSetup paperSize="9" firstPageNumber="14" orientation="landscape" useFirstPageNumber="1" horizontalDpi="-4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9.5014160278641568E-2"/>
          <c:y val="6.8964304226985962E-2"/>
          <c:w val="0.7478168671111356"/>
          <c:h val="0.45184758647636913"/>
        </c:manualLayout>
      </c:layout>
      <c:barChart>
        <c:barDir val="col"/>
        <c:grouping val="clustered"/>
        <c:ser>
          <c:idx val="0"/>
          <c:order val="0"/>
          <c:tx>
            <c:v>plan</c:v>
          </c:tx>
          <c:cat>
            <c:strRef>
              <c:f>'zał nr 1 dochody i wydatki '!$C$14:$C$30</c:f>
              <c:strCache>
                <c:ptCount val="17"/>
                <c:pt idx="0">
                  <c:v>Rolnictwo i łowiectwo</c:v>
                </c:pt>
                <c:pt idx="1">
                  <c:v>Leśnictwo</c:v>
                </c:pt>
                <c:pt idx="2">
                  <c:v>Transport i łączność</c:v>
                </c:pt>
                <c:pt idx="3">
                  <c:v>Gospodarka mieszkaniowa</c:v>
                </c:pt>
                <c:pt idx="4">
                  <c:v>Działalność usługowa</c:v>
                </c:pt>
                <c:pt idx="5">
                  <c:v>Administracja publiczna</c:v>
                </c:pt>
                <c:pt idx="6">
                  <c:v>Bezpieczeństwo publiczne i ochrona przeciwpożarowa</c:v>
                </c:pt>
                <c:pt idx="7">
                  <c:v>Dochody od osób prawnych, osób fizycznych…</c:v>
                </c:pt>
                <c:pt idx="8">
                  <c:v>Obsługa długu publicznego</c:v>
                </c:pt>
                <c:pt idx="9">
                  <c:v>Różne rozliczenia</c:v>
                </c:pt>
                <c:pt idx="10">
                  <c:v>Oświata i wychowanie</c:v>
                </c:pt>
                <c:pt idx="11">
                  <c:v>Ochrona zdrowia</c:v>
                </c:pt>
                <c:pt idx="12">
                  <c:v>Pomoc społeczna</c:v>
                </c:pt>
                <c:pt idx="13">
                  <c:v>Pozostałe zadania w zakresie polityki społecznej</c:v>
                </c:pt>
                <c:pt idx="14">
                  <c:v>Edukacyjna opieka wychowawcza</c:v>
                </c:pt>
                <c:pt idx="15">
                  <c:v>Kultura i ochrona dziedzictwa narodowego</c:v>
                </c:pt>
                <c:pt idx="16">
                  <c:v>Kultura fizyczna i sport</c:v>
                </c:pt>
              </c:strCache>
            </c:strRef>
          </c:cat>
          <c:val>
            <c:numRef>
              <c:f>'zał nr 1 dochody i wydatki '!$I$14:$I$30</c:f>
              <c:numCache>
                <c:formatCode>#,##0.00</c:formatCode>
                <c:ptCount val="17"/>
                <c:pt idx="0">
                  <c:v>75000</c:v>
                </c:pt>
                <c:pt idx="1">
                  <c:v>190500</c:v>
                </c:pt>
                <c:pt idx="2">
                  <c:v>3476100</c:v>
                </c:pt>
                <c:pt idx="3">
                  <c:v>87200</c:v>
                </c:pt>
                <c:pt idx="4">
                  <c:v>489930</c:v>
                </c:pt>
                <c:pt idx="5">
                  <c:v>6091549</c:v>
                </c:pt>
                <c:pt idx="6">
                  <c:v>4959803</c:v>
                </c:pt>
                <c:pt idx="7">
                  <c:v>0</c:v>
                </c:pt>
                <c:pt idx="8">
                  <c:v>3870239</c:v>
                </c:pt>
                <c:pt idx="9">
                  <c:v>630814</c:v>
                </c:pt>
                <c:pt idx="10">
                  <c:v>27249139</c:v>
                </c:pt>
                <c:pt idx="11">
                  <c:v>7241000</c:v>
                </c:pt>
                <c:pt idx="12">
                  <c:v>6681005</c:v>
                </c:pt>
                <c:pt idx="13">
                  <c:v>2554612</c:v>
                </c:pt>
                <c:pt idx="14">
                  <c:v>5650590</c:v>
                </c:pt>
                <c:pt idx="15">
                  <c:v>162000</c:v>
                </c:pt>
                <c:pt idx="16">
                  <c:v>91468</c:v>
                </c:pt>
              </c:numCache>
            </c:numRef>
          </c:val>
        </c:ser>
        <c:ser>
          <c:idx val="1"/>
          <c:order val="1"/>
          <c:tx>
            <c:v>wykonanie</c:v>
          </c:tx>
          <c:cat>
            <c:strRef>
              <c:f>'zał nr 1 dochody i wydatki '!$C$14:$C$30</c:f>
              <c:strCache>
                <c:ptCount val="17"/>
                <c:pt idx="0">
                  <c:v>Rolnictwo i łowiectwo</c:v>
                </c:pt>
                <c:pt idx="1">
                  <c:v>Leśnictwo</c:v>
                </c:pt>
                <c:pt idx="2">
                  <c:v>Transport i łączność</c:v>
                </c:pt>
                <c:pt idx="3">
                  <c:v>Gospodarka mieszkaniowa</c:v>
                </c:pt>
                <c:pt idx="4">
                  <c:v>Działalność usługowa</c:v>
                </c:pt>
                <c:pt idx="5">
                  <c:v>Administracja publiczna</c:v>
                </c:pt>
                <c:pt idx="6">
                  <c:v>Bezpieczeństwo publiczne i ochrona przeciwpożarowa</c:v>
                </c:pt>
                <c:pt idx="7">
                  <c:v>Dochody od osób prawnych, osób fizycznych…</c:v>
                </c:pt>
                <c:pt idx="8">
                  <c:v>Obsługa długu publicznego</c:v>
                </c:pt>
                <c:pt idx="9">
                  <c:v>Różne rozliczenia</c:v>
                </c:pt>
                <c:pt idx="10">
                  <c:v>Oświata i wychowanie</c:v>
                </c:pt>
                <c:pt idx="11">
                  <c:v>Ochrona zdrowia</c:v>
                </c:pt>
                <c:pt idx="12">
                  <c:v>Pomoc społeczna</c:v>
                </c:pt>
                <c:pt idx="13">
                  <c:v>Pozostałe zadania w zakresie polityki społecznej</c:v>
                </c:pt>
                <c:pt idx="14">
                  <c:v>Edukacyjna opieka wychowawcza</c:v>
                </c:pt>
                <c:pt idx="15">
                  <c:v>Kultura i ochrona dziedzictwa narodowego</c:v>
                </c:pt>
                <c:pt idx="16">
                  <c:v>Kultura fizyczna i sport</c:v>
                </c:pt>
              </c:strCache>
            </c:strRef>
          </c:cat>
          <c:val>
            <c:numRef>
              <c:f>'zał nr 1 dochody i wydatki '!$J$14:$J$30</c:f>
              <c:numCache>
                <c:formatCode>#,##0.00</c:formatCode>
                <c:ptCount val="17"/>
                <c:pt idx="0">
                  <c:v>74635.25</c:v>
                </c:pt>
                <c:pt idx="1">
                  <c:v>185019.51999999999</c:v>
                </c:pt>
                <c:pt idx="2">
                  <c:v>3440596.64</c:v>
                </c:pt>
                <c:pt idx="3">
                  <c:v>69082.039999999994</c:v>
                </c:pt>
                <c:pt idx="4">
                  <c:v>489921</c:v>
                </c:pt>
                <c:pt idx="5">
                  <c:v>5888704.46</c:v>
                </c:pt>
                <c:pt idx="6">
                  <c:v>4959784.12</c:v>
                </c:pt>
                <c:pt idx="7">
                  <c:v>0</c:v>
                </c:pt>
                <c:pt idx="8">
                  <c:v>3190640.31</c:v>
                </c:pt>
                <c:pt idx="9">
                  <c:v>0</c:v>
                </c:pt>
                <c:pt idx="10">
                  <c:v>24744311.469999999</c:v>
                </c:pt>
                <c:pt idx="11">
                  <c:v>6486750.0599999996</c:v>
                </c:pt>
                <c:pt idx="12">
                  <c:v>6315497.5999999996</c:v>
                </c:pt>
                <c:pt idx="13">
                  <c:v>2527816.79</c:v>
                </c:pt>
                <c:pt idx="14">
                  <c:v>5616130.3300000001</c:v>
                </c:pt>
                <c:pt idx="15">
                  <c:v>161999.78</c:v>
                </c:pt>
                <c:pt idx="16">
                  <c:v>89370.06</c:v>
                </c:pt>
              </c:numCache>
            </c:numRef>
          </c:val>
        </c:ser>
        <c:axId val="65364352"/>
        <c:axId val="65365888"/>
      </c:barChart>
      <c:catAx>
        <c:axId val="65364352"/>
        <c:scaling>
          <c:orientation val="minMax"/>
        </c:scaling>
        <c:axPos val="b"/>
        <c:tickLblPos val="nextTo"/>
        <c:crossAx val="65365888"/>
        <c:crosses val="autoZero"/>
        <c:auto val="1"/>
        <c:lblAlgn val="ctr"/>
        <c:lblOffset val="100"/>
      </c:catAx>
      <c:valAx>
        <c:axId val="65365888"/>
        <c:scaling>
          <c:orientation val="minMax"/>
        </c:scaling>
        <c:axPos val="l"/>
        <c:majorGridlines/>
        <c:numFmt formatCode="#,##0.00" sourceLinked="1"/>
        <c:tickLblPos val="nextTo"/>
        <c:crossAx val="65364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070107456576872"/>
          <c:y val="0.71923533452483213"/>
          <c:w val="0.22422278186091471"/>
          <c:h val="0.16089159092298888"/>
        </c:manualLayout>
      </c:layout>
      <c:txPr>
        <a:bodyPr/>
        <a:lstStyle/>
        <a:p>
          <a:pPr>
            <a:defRPr sz="2800" baseline="0"/>
          </a:pPr>
          <a:endParaRPr lang="pl-PL"/>
        </a:p>
      </c:txPr>
    </c:legend>
    <c:plotVisOnly val="1"/>
  </c:chart>
  <c:printSettings>
    <c:headerFooter/>
    <c:pageMargins b="0.75000000000000344" l="0.70000000000000062" r="0.70000000000000062" t="0.75000000000000344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4</xdr:row>
      <xdr:rowOff>66675</xdr:rowOff>
    </xdr:from>
    <xdr:to>
      <xdr:col>2</xdr:col>
      <xdr:colOff>657225</xdr:colOff>
      <xdr:row>9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866775"/>
          <a:ext cx="135255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4</xdr:row>
      <xdr:rowOff>66675</xdr:rowOff>
    </xdr:from>
    <xdr:to>
      <xdr:col>2</xdr:col>
      <xdr:colOff>657225</xdr:colOff>
      <xdr:row>9</xdr:row>
      <xdr:rowOff>114300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866775"/>
          <a:ext cx="13525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296332</xdr:colOff>
      <xdr:row>62</xdr:row>
      <xdr:rowOff>179917</xdr:rowOff>
    </xdr:from>
    <xdr:to>
      <xdr:col>8</xdr:col>
      <xdr:colOff>1005415</xdr:colOff>
      <xdr:row>106</xdr:row>
      <xdr:rowOff>127000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222250</xdr:colOff>
      <xdr:row>117</xdr:row>
      <xdr:rowOff>116418</xdr:rowOff>
    </xdr:from>
    <xdr:to>
      <xdr:col>11</xdr:col>
      <xdr:colOff>285750</xdr:colOff>
      <xdr:row>163</xdr:row>
      <xdr:rowOff>169333</xdr:rowOff>
    </xdr:to>
    <xdr:graphicFrame macro="">
      <xdr:nvGraphicFramePr>
        <xdr:cNvPr id="8" name="Wykres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0.26927</cdr:x>
      <cdr:y>0.03459</cdr:y>
    </cdr:from>
    <cdr:to>
      <cdr:x>0.75128</cdr:x>
      <cdr:y>0.11135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2772836" y="338667"/>
          <a:ext cx="4963582" cy="7514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  <cdr:relSizeAnchor xmlns:cdr="http://schemas.openxmlformats.org/drawingml/2006/chartDrawing">
    <cdr:from>
      <cdr:x>0.15827</cdr:x>
      <cdr:y>0.02054</cdr:y>
    </cdr:from>
    <cdr:to>
      <cdr:x>0.78623</cdr:x>
      <cdr:y>0.07568</cdr:y>
    </cdr:to>
    <cdr:sp macro="" textlink="">
      <cdr:nvSpPr>
        <cdr:cNvPr id="3" name="pole tekstowe 2"/>
        <cdr:cNvSpPr txBox="1"/>
      </cdr:nvSpPr>
      <cdr:spPr>
        <a:xfrm xmlns:a="http://schemas.openxmlformats.org/drawingml/2006/main">
          <a:off x="1629835" y="201084"/>
          <a:ext cx="6466417" cy="539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pl-PL" sz="2800" b="1"/>
            <a:t>Struktura dochodów budżetu powiatu</a:t>
          </a:r>
          <a:r>
            <a:rPr lang="pl-PL" sz="2800" b="1" baseline="0"/>
            <a:t> za 2008 rok</a:t>
          </a:r>
        </a:p>
        <a:p xmlns:a="http://schemas.openxmlformats.org/drawingml/2006/main">
          <a:endParaRPr lang="pl-PL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0.06294</cdr:x>
      <cdr:y>0.01948</cdr:y>
    </cdr:from>
    <cdr:to>
      <cdr:x>0.82316</cdr:x>
      <cdr:y>0.12165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742103" y="231735"/>
          <a:ext cx="8962815" cy="1215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pl-PL" sz="2400" b="1"/>
            <a:t>                         Struktura wydatków budżetu powiatu za 2008 rok</a:t>
          </a:r>
        </a:p>
        <a:p xmlns:a="http://schemas.openxmlformats.org/drawingml/2006/main">
          <a:endParaRPr lang="pl-PL" sz="1100" b="1"/>
        </a:p>
      </cdr:txBody>
    </cdr:sp>
  </cdr:relSizeAnchor>
</c:userShape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P39"/>
  <sheetViews>
    <sheetView tabSelected="1" zoomScale="90" zoomScaleNormal="90" workbookViewId="0">
      <selection activeCell="L21" sqref="L21"/>
    </sheetView>
  </sheetViews>
  <sheetFormatPr defaultColWidth="10.28515625" defaultRowHeight="15.75"/>
  <cols>
    <col min="1" max="1" width="10.28515625" style="1"/>
    <col min="2" max="2" width="7.7109375" style="1" customWidth="1"/>
    <col min="3" max="3" width="45.7109375" style="1" customWidth="1"/>
    <col min="4" max="4" width="18.28515625" style="1" customWidth="1"/>
    <col min="5" max="7" width="17.5703125" style="1" customWidth="1"/>
    <col min="8" max="9" width="19.140625" style="1" customWidth="1"/>
    <col min="10" max="10" width="20" style="1" customWidth="1"/>
    <col min="11" max="11" width="17.28515625" style="1" customWidth="1"/>
    <col min="12" max="16384" width="10.28515625" style="1"/>
  </cols>
  <sheetData>
    <row r="3" spans="2:16">
      <c r="P3" s="27"/>
    </row>
    <row r="4" spans="2:16">
      <c r="P4" s="27"/>
    </row>
    <row r="5" spans="2:16">
      <c r="P5" s="27"/>
    </row>
    <row r="6" spans="2:16">
      <c r="P6" s="26"/>
    </row>
    <row r="7" spans="2:16" ht="18.75">
      <c r="C7" s="25" t="s">
        <v>41</v>
      </c>
    </row>
    <row r="8" spans="2:16" ht="15.75" customHeight="1">
      <c r="C8" s="25"/>
    </row>
    <row r="9" spans="2:16" ht="30.75" customHeight="1">
      <c r="B9" s="70" t="s">
        <v>42</v>
      </c>
      <c r="C9" s="71"/>
      <c r="D9" s="71"/>
      <c r="E9" s="71"/>
      <c r="F9" s="71"/>
      <c r="G9" s="71"/>
      <c r="H9" s="71"/>
      <c r="I9" s="72"/>
      <c r="J9" s="72"/>
      <c r="K9" s="72"/>
    </row>
    <row r="10" spans="2:16" ht="18.75">
      <c r="C10" s="25"/>
    </row>
    <row r="11" spans="2:16">
      <c r="K11" s="24" t="s">
        <v>40</v>
      </c>
    </row>
    <row r="12" spans="2:16" ht="24.75" customHeight="1">
      <c r="B12" s="73" t="s">
        <v>37</v>
      </c>
      <c r="C12" s="73" t="s">
        <v>11</v>
      </c>
      <c r="D12" s="76" t="s">
        <v>39</v>
      </c>
      <c r="E12" s="77"/>
      <c r="F12" s="77"/>
      <c r="G12" s="78"/>
      <c r="H12" s="76" t="s">
        <v>36</v>
      </c>
      <c r="I12" s="79"/>
      <c r="J12" s="79"/>
      <c r="K12" s="80"/>
    </row>
    <row r="13" spans="2:16" ht="38.25" customHeight="1">
      <c r="B13" s="74"/>
      <c r="C13" s="75"/>
      <c r="D13" s="22" t="s">
        <v>35</v>
      </c>
      <c r="E13" s="23" t="s">
        <v>1</v>
      </c>
      <c r="F13" s="23" t="s">
        <v>2</v>
      </c>
      <c r="G13" s="22" t="s">
        <v>3</v>
      </c>
      <c r="H13" s="22" t="s">
        <v>35</v>
      </c>
      <c r="I13" s="23" t="s">
        <v>1</v>
      </c>
      <c r="J13" s="23" t="s">
        <v>2</v>
      </c>
      <c r="K13" s="22" t="s">
        <v>3</v>
      </c>
    </row>
    <row r="14" spans="2:16">
      <c r="B14" s="15" t="s">
        <v>34</v>
      </c>
      <c r="C14" s="14" t="s">
        <v>33</v>
      </c>
      <c r="D14" s="8">
        <v>50100</v>
      </c>
      <c r="E14" s="8">
        <v>75100</v>
      </c>
      <c r="F14" s="8">
        <v>75264.460000000006</v>
      </c>
      <c r="G14" s="21">
        <f t="shared" ref="G14:G21" si="0">+F14/E14</f>
        <v>1.002189880159787</v>
      </c>
      <c r="H14" s="8">
        <v>50000</v>
      </c>
      <c r="I14" s="8">
        <v>75000</v>
      </c>
      <c r="J14" s="8">
        <v>74635.25</v>
      </c>
      <c r="K14" s="21">
        <f t="shared" ref="K14:K20" si="1">+J14/I14</f>
        <v>0.99513666666666667</v>
      </c>
    </row>
    <row r="15" spans="2:16">
      <c r="B15" s="13" t="s">
        <v>32</v>
      </c>
      <c r="C15" s="11" t="s">
        <v>31</v>
      </c>
      <c r="D15" s="8">
        <v>155500</v>
      </c>
      <c r="E15" s="8">
        <v>155500</v>
      </c>
      <c r="F15" s="8">
        <v>150113.74</v>
      </c>
      <c r="G15" s="21">
        <f t="shared" si="0"/>
        <v>0.96536167202572343</v>
      </c>
      <c r="H15" s="8">
        <v>190500</v>
      </c>
      <c r="I15" s="8">
        <v>190500</v>
      </c>
      <c r="J15" s="8">
        <v>185019.51999999999</v>
      </c>
      <c r="K15" s="21">
        <f t="shared" si="1"/>
        <v>0.97123107611548554</v>
      </c>
    </row>
    <row r="16" spans="2:16">
      <c r="B16" s="13" t="s">
        <v>30</v>
      </c>
      <c r="C16" s="11" t="s">
        <v>29</v>
      </c>
      <c r="D16" s="8">
        <v>350</v>
      </c>
      <c r="E16" s="8">
        <v>350</v>
      </c>
      <c r="F16" s="8">
        <v>1813.2</v>
      </c>
      <c r="G16" s="21">
        <f t="shared" si="0"/>
        <v>5.1805714285714286</v>
      </c>
      <c r="H16" s="8">
        <v>3416100</v>
      </c>
      <c r="I16" s="8">
        <v>3476100</v>
      </c>
      <c r="J16" s="8">
        <v>3440596.64</v>
      </c>
      <c r="K16" s="21">
        <f t="shared" si="1"/>
        <v>0.98978643882512019</v>
      </c>
    </row>
    <row r="17" spans="2:12">
      <c r="B17" s="13" t="s">
        <v>28</v>
      </c>
      <c r="C17" s="11" t="s">
        <v>27</v>
      </c>
      <c r="D17" s="8">
        <v>938000</v>
      </c>
      <c r="E17" s="8">
        <v>949950</v>
      </c>
      <c r="F17" s="8">
        <v>700676.5</v>
      </c>
      <c r="G17" s="21">
        <f t="shared" si="0"/>
        <v>0.73759303121216901</v>
      </c>
      <c r="H17" s="8">
        <v>64000</v>
      </c>
      <c r="I17" s="8">
        <v>87200</v>
      </c>
      <c r="J17" s="8">
        <v>69082.039999999994</v>
      </c>
      <c r="K17" s="21">
        <f t="shared" si="1"/>
        <v>0.79222522935779804</v>
      </c>
    </row>
    <row r="18" spans="2:12">
      <c r="B18" s="13" t="s">
        <v>26</v>
      </c>
      <c r="C18" s="11" t="s">
        <v>25</v>
      </c>
      <c r="D18" s="8">
        <v>389600</v>
      </c>
      <c r="E18" s="8">
        <v>490030</v>
      </c>
      <c r="F18" s="8">
        <v>490072</v>
      </c>
      <c r="G18" s="21">
        <f t="shared" si="0"/>
        <v>1.0000857090382222</v>
      </c>
      <c r="H18" s="8">
        <v>389500</v>
      </c>
      <c r="I18" s="8">
        <v>489930</v>
      </c>
      <c r="J18" s="8">
        <v>489921</v>
      </c>
      <c r="K18" s="21">
        <f t="shared" si="1"/>
        <v>0.9999816300287796</v>
      </c>
    </row>
    <row r="19" spans="2:12">
      <c r="B19" s="13" t="s">
        <v>24</v>
      </c>
      <c r="C19" s="11" t="s">
        <v>23</v>
      </c>
      <c r="D19" s="8">
        <v>313738</v>
      </c>
      <c r="E19" s="8">
        <v>532977</v>
      </c>
      <c r="F19" s="8">
        <v>584057.54</v>
      </c>
      <c r="G19" s="21">
        <f t="shared" si="0"/>
        <v>1.0958400456304869</v>
      </c>
      <c r="H19" s="8">
        <v>5633000</v>
      </c>
      <c r="I19" s="8">
        <v>6091549</v>
      </c>
      <c r="J19" s="8">
        <v>5888704.46</v>
      </c>
      <c r="K19" s="21">
        <f t="shared" si="1"/>
        <v>0.96670066349298023</v>
      </c>
    </row>
    <row r="20" spans="2:12" ht="19.5" customHeight="1">
      <c r="B20" s="12">
        <v>754</v>
      </c>
      <c r="C20" s="11" t="s">
        <v>22</v>
      </c>
      <c r="D20" s="8">
        <v>4570600</v>
      </c>
      <c r="E20" s="8">
        <v>4885903</v>
      </c>
      <c r="F20" s="8">
        <v>4886154.96</v>
      </c>
      <c r="G20" s="21">
        <f t="shared" si="0"/>
        <v>1.0000515687683524</v>
      </c>
      <c r="H20" s="8">
        <v>4644500</v>
      </c>
      <c r="I20" s="8">
        <v>4959803</v>
      </c>
      <c r="J20" s="8">
        <v>4959784.12</v>
      </c>
      <c r="K20" s="21">
        <f t="shared" si="1"/>
        <v>0.99999619339719747</v>
      </c>
    </row>
    <row r="21" spans="2:12" ht="36.75" customHeight="1">
      <c r="B21" s="13" t="s">
        <v>38</v>
      </c>
      <c r="C21" s="11" t="s">
        <v>76</v>
      </c>
      <c r="D21" s="8">
        <v>8470000</v>
      </c>
      <c r="E21" s="8">
        <v>8535000</v>
      </c>
      <c r="F21" s="8">
        <v>10366183.189999999</v>
      </c>
      <c r="G21" s="21">
        <f t="shared" si="0"/>
        <v>1.2145498758055067</v>
      </c>
      <c r="H21" s="8">
        <v>0</v>
      </c>
      <c r="I21" s="8">
        <v>0</v>
      </c>
      <c r="J21" s="8">
        <v>0</v>
      </c>
      <c r="K21" s="21">
        <v>0</v>
      </c>
    </row>
    <row r="22" spans="2:12">
      <c r="B22" s="12">
        <v>757</v>
      </c>
      <c r="C22" s="11" t="s">
        <v>21</v>
      </c>
      <c r="D22" s="8">
        <v>0</v>
      </c>
      <c r="E22" s="8">
        <v>0</v>
      </c>
      <c r="F22" s="8">
        <v>0</v>
      </c>
      <c r="G22" s="21"/>
      <c r="H22" s="8">
        <v>1370239</v>
      </c>
      <c r="I22" s="8">
        <v>3870239</v>
      </c>
      <c r="J22" s="8">
        <v>3190640.31</v>
      </c>
      <c r="K22" s="21">
        <f t="shared" ref="K22:K31" si="2">+J22/I22</f>
        <v>0.82440394766318048</v>
      </c>
    </row>
    <row r="23" spans="2:12">
      <c r="B23" s="12">
        <v>758</v>
      </c>
      <c r="C23" s="11" t="s">
        <v>20</v>
      </c>
      <c r="D23" s="8">
        <v>33285639</v>
      </c>
      <c r="E23" s="8">
        <v>36233049</v>
      </c>
      <c r="F23" s="8">
        <v>36306346.32</v>
      </c>
      <c r="G23" s="21">
        <f t="shared" ref="G23:G28" si="3">+F23/E23</f>
        <v>1.0020229409895922</v>
      </c>
      <c r="H23" s="8">
        <v>645000</v>
      </c>
      <c r="I23" s="8">
        <v>630814</v>
      </c>
      <c r="J23" s="8">
        <v>0</v>
      </c>
      <c r="K23" s="21">
        <f t="shared" si="2"/>
        <v>0</v>
      </c>
    </row>
    <row r="24" spans="2:12">
      <c r="B24" s="12">
        <v>801</v>
      </c>
      <c r="C24" s="11" t="s">
        <v>19</v>
      </c>
      <c r="D24" s="8">
        <v>45950</v>
      </c>
      <c r="E24" s="8">
        <v>147448</v>
      </c>
      <c r="F24" s="8">
        <v>251201.92000000001</v>
      </c>
      <c r="G24" s="21">
        <f t="shared" si="3"/>
        <v>1.703664478324562</v>
      </c>
      <c r="H24" s="8">
        <v>25434015</v>
      </c>
      <c r="I24" s="8">
        <v>27249139</v>
      </c>
      <c r="J24" s="8">
        <v>24744311.469999999</v>
      </c>
      <c r="K24" s="21">
        <f t="shared" si="2"/>
        <v>0.90807681923454531</v>
      </c>
    </row>
    <row r="25" spans="2:12">
      <c r="B25" s="12">
        <v>851</v>
      </c>
      <c r="C25" s="11" t="s">
        <v>18</v>
      </c>
      <c r="D25" s="8">
        <v>1183000</v>
      </c>
      <c r="E25" s="8">
        <v>1750000</v>
      </c>
      <c r="F25" s="8">
        <v>1749998.4</v>
      </c>
      <c r="G25" s="21">
        <f t="shared" si="3"/>
        <v>0.99999908571428564</v>
      </c>
      <c r="H25" s="8">
        <v>9204000</v>
      </c>
      <c r="I25" s="8">
        <v>7241000</v>
      </c>
      <c r="J25" s="8">
        <v>6486750.0599999996</v>
      </c>
      <c r="K25" s="21">
        <f t="shared" si="2"/>
        <v>0.89583621875431563</v>
      </c>
    </row>
    <row r="26" spans="2:12">
      <c r="B26" s="12">
        <v>852</v>
      </c>
      <c r="C26" s="11" t="s">
        <v>17</v>
      </c>
      <c r="D26" s="8">
        <v>2062700</v>
      </c>
      <c r="E26" s="8">
        <v>2494434</v>
      </c>
      <c r="F26" s="8">
        <v>2572054.0499999998</v>
      </c>
      <c r="G26" s="21">
        <f t="shared" si="3"/>
        <v>1.0311172995557307</v>
      </c>
      <c r="H26" s="8">
        <v>6268800</v>
      </c>
      <c r="I26" s="8">
        <v>6681005</v>
      </c>
      <c r="J26" s="8">
        <v>6315497.5999999996</v>
      </c>
      <c r="K26" s="21">
        <f t="shared" si="2"/>
        <v>0.94529155418982613</v>
      </c>
    </row>
    <row r="27" spans="2:12">
      <c r="B27" s="12">
        <v>853</v>
      </c>
      <c r="C27" s="11" t="s">
        <v>16</v>
      </c>
      <c r="D27" s="8">
        <v>911500</v>
      </c>
      <c r="E27" s="8">
        <v>1173175</v>
      </c>
      <c r="F27" s="8">
        <v>1195893</v>
      </c>
      <c r="G27" s="21">
        <f t="shared" si="3"/>
        <v>1.0193645449314894</v>
      </c>
      <c r="H27" s="8">
        <v>2083800</v>
      </c>
      <c r="I27" s="8">
        <v>2554612</v>
      </c>
      <c r="J27" s="8">
        <v>2527816.79</v>
      </c>
      <c r="K27" s="21">
        <f t="shared" si="2"/>
        <v>0.98951104512152921</v>
      </c>
    </row>
    <row r="28" spans="2:12">
      <c r="B28" s="12">
        <v>854</v>
      </c>
      <c r="C28" s="11" t="s">
        <v>15</v>
      </c>
      <c r="D28" s="8">
        <v>238250</v>
      </c>
      <c r="E28" s="8">
        <v>378033</v>
      </c>
      <c r="F28" s="8">
        <v>374786.62</v>
      </c>
      <c r="G28" s="21">
        <f t="shared" si="3"/>
        <v>0.99141244282906515</v>
      </c>
      <c r="H28" s="8">
        <v>4005005</v>
      </c>
      <c r="I28" s="8">
        <v>5650590</v>
      </c>
      <c r="J28" s="8">
        <v>5616130.3300000001</v>
      </c>
      <c r="K28" s="21">
        <f t="shared" si="2"/>
        <v>0.99390158018897146</v>
      </c>
    </row>
    <row r="29" spans="2:12">
      <c r="B29" s="12">
        <v>921</v>
      </c>
      <c r="C29" s="11" t="s">
        <v>14</v>
      </c>
      <c r="D29" s="8">
        <v>0</v>
      </c>
      <c r="E29" s="8">
        <v>0</v>
      </c>
      <c r="F29" s="8">
        <v>0</v>
      </c>
      <c r="G29" s="21">
        <v>0</v>
      </c>
      <c r="H29" s="8">
        <v>140000</v>
      </c>
      <c r="I29" s="8">
        <v>162000</v>
      </c>
      <c r="J29" s="8">
        <v>161999.78</v>
      </c>
      <c r="K29" s="21">
        <f t="shared" si="2"/>
        <v>0.99999864197530863</v>
      </c>
    </row>
    <row r="30" spans="2:12">
      <c r="B30" s="10">
        <v>926</v>
      </c>
      <c r="C30" s="9" t="s">
        <v>13</v>
      </c>
      <c r="D30" s="8">
        <v>0</v>
      </c>
      <c r="E30" s="8">
        <v>700000</v>
      </c>
      <c r="F30" s="8">
        <v>700000.9</v>
      </c>
      <c r="G30" s="21">
        <v>1</v>
      </c>
      <c r="H30" s="8">
        <v>76468</v>
      </c>
      <c r="I30" s="8">
        <v>91468</v>
      </c>
      <c r="J30" s="8">
        <v>89370.06</v>
      </c>
      <c r="K30" s="21">
        <f t="shared" si="2"/>
        <v>0.97706367254121662</v>
      </c>
    </row>
    <row r="31" spans="2:12" ht="24" customHeight="1">
      <c r="B31" s="7"/>
      <c r="C31" s="6" t="s">
        <v>12</v>
      </c>
      <c r="D31" s="16">
        <f>SUM(D14:D30)</f>
        <v>52614927</v>
      </c>
      <c r="E31" s="16">
        <f>SUM(E14:E30)</f>
        <v>58500949</v>
      </c>
      <c r="F31" s="16">
        <f>SUM(F14:F30)</f>
        <v>60404616.79999999</v>
      </c>
      <c r="G31" s="20">
        <f>+F31/E31</f>
        <v>1.0325408020304079</v>
      </c>
      <c r="H31" s="5">
        <f>SUM(H14:H30)</f>
        <v>63614927</v>
      </c>
      <c r="I31" s="5">
        <f>SUM(I14:I30)</f>
        <v>69500949</v>
      </c>
      <c r="J31" s="5">
        <f>SUM(J14:J30)</f>
        <v>64240259.430000007</v>
      </c>
      <c r="K31" s="20">
        <f t="shared" si="2"/>
        <v>0.92430765844650564</v>
      </c>
      <c r="L31" s="19"/>
    </row>
    <row r="32" spans="2:12">
      <c r="H32" s="3"/>
    </row>
    <row r="33" spans="2:8">
      <c r="B33" s="1" t="s">
        <v>71</v>
      </c>
      <c r="D33" s="2">
        <f>+E31</f>
        <v>58500949</v>
      </c>
      <c r="H33" s="19"/>
    </row>
    <row r="34" spans="2:8">
      <c r="B34" s="1" t="s">
        <v>72</v>
      </c>
      <c r="D34" s="2">
        <f>+I31</f>
        <v>69500949</v>
      </c>
      <c r="E34" s="18"/>
    </row>
    <row r="35" spans="2:8" ht="18" customHeight="1">
      <c r="B35" s="1" t="s">
        <v>70</v>
      </c>
      <c r="D35" s="17">
        <f>+D33-D34</f>
        <v>-11000000</v>
      </c>
    </row>
    <row r="36" spans="2:8" ht="19.5" customHeight="1">
      <c r="D36" s="2"/>
    </row>
    <row r="37" spans="2:8" ht="20.25" customHeight="1">
      <c r="B37" s="1" t="s">
        <v>73</v>
      </c>
      <c r="D37" s="2">
        <f>+F31</f>
        <v>60404616.79999999</v>
      </c>
    </row>
    <row r="38" spans="2:8">
      <c r="B38" s="1" t="s">
        <v>74</v>
      </c>
      <c r="D38" s="2">
        <f>+J31</f>
        <v>64240259.430000007</v>
      </c>
    </row>
    <row r="39" spans="2:8">
      <c r="B39" s="1" t="s">
        <v>75</v>
      </c>
      <c r="D39" s="17">
        <f>+D37-D38</f>
        <v>-3835642.6300000176</v>
      </c>
    </row>
  </sheetData>
  <mergeCells count="5">
    <mergeCell ref="B9:K9"/>
    <mergeCell ref="B12:B13"/>
    <mergeCell ref="C12:C13"/>
    <mergeCell ref="D12:G12"/>
    <mergeCell ref="H12:K12"/>
  </mergeCells>
  <pageMargins left="0.31496062992125984" right="0.31496062992125984" top="0.55118110236220474" bottom="0.55118110236220474" header="0.31496062992125984" footer="0.31496062992125984"/>
  <pageSetup paperSize="9" scale="70" orientation="landscape" verticalDpi="0" r:id="rId1"/>
  <headerFooter>
    <oddFooter>&amp;C&amp;14 14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J62"/>
  <sheetViews>
    <sheetView topLeftCell="A73" zoomScale="90" zoomScaleNormal="90" workbookViewId="0">
      <selection activeCell="I4" sqref="I4"/>
    </sheetView>
  </sheetViews>
  <sheetFormatPr defaultColWidth="10.28515625" defaultRowHeight="15.75"/>
  <cols>
    <col min="1" max="1" width="10.28515625" style="1"/>
    <col min="2" max="2" width="5.7109375" style="1" customWidth="1"/>
    <col min="3" max="3" width="8" style="1" customWidth="1"/>
    <col min="4" max="4" width="8.140625" style="1" customWidth="1"/>
    <col min="5" max="5" width="42.28515625" style="1" customWidth="1"/>
    <col min="6" max="6" width="13.28515625" style="1" customWidth="1"/>
    <col min="7" max="8" width="13.42578125" style="1" customWidth="1"/>
    <col min="9" max="9" width="13.85546875" style="1" customWidth="1"/>
    <col min="10" max="10" width="12.7109375" style="1" bestFit="1" customWidth="1"/>
    <col min="11" max="11" width="14.42578125" style="1" customWidth="1"/>
    <col min="12" max="25" width="9.140625" style="1"/>
    <col min="26" max="26" width="56.28515625" style="1" customWidth="1"/>
    <col min="27" max="27" width="9.140625" style="1"/>
    <col min="28" max="28" width="15.42578125" style="1" customWidth="1"/>
    <col min="29" max="29" width="15.85546875" style="1" customWidth="1"/>
    <col min="30" max="16384" width="10.28515625" style="1"/>
  </cols>
  <sheetData>
    <row r="1" spans="2:10" ht="90" customHeight="1">
      <c r="G1" s="103" t="s">
        <v>92</v>
      </c>
      <c r="H1" s="103"/>
    </row>
    <row r="2" spans="2:10">
      <c r="F2" s="69"/>
      <c r="J2" s="33"/>
    </row>
    <row r="3" spans="2:10">
      <c r="B3" s="104" t="s">
        <v>89</v>
      </c>
      <c r="C3" s="105"/>
      <c r="D3" s="105"/>
      <c r="E3" s="105"/>
      <c r="F3" s="105"/>
      <c r="G3" s="105"/>
      <c r="H3" s="105"/>
      <c r="J3" s="33"/>
    </row>
    <row r="4" spans="2:10" ht="32.25" customHeight="1">
      <c r="B4" s="105"/>
      <c r="C4" s="105"/>
      <c r="D4" s="105"/>
      <c r="E4" s="105"/>
      <c r="F4" s="105"/>
      <c r="G4" s="105"/>
      <c r="H4" s="105"/>
      <c r="J4" s="33"/>
    </row>
    <row r="6" spans="2:10" ht="24.75" customHeight="1">
      <c r="B6" s="68"/>
      <c r="C6" s="68"/>
      <c r="D6" s="68"/>
      <c r="E6" s="68"/>
      <c r="F6" s="68"/>
      <c r="G6" s="68"/>
      <c r="H6" s="67"/>
    </row>
    <row r="7" spans="2:10" ht="49.5" customHeight="1">
      <c r="B7" s="65" t="s">
        <v>37</v>
      </c>
      <c r="C7" s="65" t="s">
        <v>88</v>
      </c>
      <c r="D7" s="65" t="s">
        <v>0</v>
      </c>
      <c r="E7" s="66" t="s">
        <v>11</v>
      </c>
      <c r="F7" s="65" t="s">
        <v>87</v>
      </c>
      <c r="G7" s="66" t="s">
        <v>2</v>
      </c>
      <c r="H7" s="65" t="s">
        <v>86</v>
      </c>
    </row>
    <row r="8" spans="2:10">
      <c r="B8" s="62">
        <v>754</v>
      </c>
      <c r="C8" s="98" t="s">
        <v>22</v>
      </c>
      <c r="D8" s="99"/>
      <c r="E8" s="99"/>
      <c r="F8" s="99"/>
      <c r="G8" s="100"/>
      <c r="H8" s="101"/>
    </row>
    <row r="9" spans="2:10" ht="19.5" customHeight="1">
      <c r="B9" s="31"/>
      <c r="C9" s="30">
        <v>75411</v>
      </c>
      <c r="D9" s="102" t="s">
        <v>69</v>
      </c>
      <c r="E9" s="99"/>
      <c r="F9" s="99"/>
      <c r="G9" s="100"/>
      <c r="H9" s="101"/>
    </row>
    <row r="10" spans="2:10" ht="18.75" customHeight="1">
      <c r="B10" s="56"/>
      <c r="C10" s="60"/>
      <c r="D10" s="61"/>
      <c r="E10" s="59" t="s">
        <v>84</v>
      </c>
      <c r="F10" s="57">
        <v>30500</v>
      </c>
      <c r="G10" s="57">
        <v>32794.080000000002</v>
      </c>
      <c r="H10" s="34">
        <f>+G10/F10</f>
        <v>1.0752157377049181</v>
      </c>
    </row>
    <row r="11" spans="2:10" ht="21.75" customHeight="1">
      <c r="B11" s="95" t="s">
        <v>83</v>
      </c>
      <c r="C11" s="96"/>
      <c r="D11" s="96"/>
      <c r="E11" s="97"/>
      <c r="F11" s="8">
        <v>3323</v>
      </c>
      <c r="G11" s="8">
        <v>3323.46</v>
      </c>
      <c r="H11" s="21"/>
    </row>
    <row r="12" spans="2:10">
      <c r="B12" s="56"/>
      <c r="C12" s="56"/>
      <c r="D12" s="29" t="s">
        <v>8</v>
      </c>
      <c r="E12" s="28" t="s">
        <v>9</v>
      </c>
      <c r="F12" s="8">
        <v>100</v>
      </c>
      <c r="G12" s="8">
        <v>44.08</v>
      </c>
      <c r="H12" s="21">
        <f t="shared" ref="H12:H18" si="0">+G12/F12</f>
        <v>0.44079999999999997</v>
      </c>
    </row>
    <row r="13" spans="2:10" ht="31.5">
      <c r="B13" s="56"/>
      <c r="C13" s="56"/>
      <c r="D13" s="29" t="s">
        <v>82</v>
      </c>
      <c r="E13" s="28" t="s">
        <v>81</v>
      </c>
      <c r="F13" s="8">
        <v>30400</v>
      </c>
      <c r="G13" s="8">
        <v>32750</v>
      </c>
      <c r="H13" s="21">
        <f t="shared" si="0"/>
        <v>1.0773026315789473</v>
      </c>
    </row>
    <row r="14" spans="2:10">
      <c r="B14" s="56"/>
      <c r="C14" s="56"/>
      <c r="D14" s="60"/>
      <c r="E14" s="59" t="s">
        <v>36</v>
      </c>
      <c r="F14" s="57">
        <f>SUM(F15:F18)</f>
        <v>33823</v>
      </c>
      <c r="G14" s="57">
        <v>31132.12</v>
      </c>
      <c r="H14" s="34">
        <f t="shared" si="0"/>
        <v>0.92044230257517068</v>
      </c>
    </row>
    <row r="15" spans="2:10">
      <c r="B15" s="60"/>
      <c r="C15" s="60"/>
      <c r="D15" s="64" t="s">
        <v>61</v>
      </c>
      <c r="E15" s="60" t="s">
        <v>60</v>
      </c>
      <c r="F15" s="8">
        <v>2674</v>
      </c>
      <c r="G15" s="8">
        <v>1138.96</v>
      </c>
      <c r="H15" s="21">
        <f t="shared" si="0"/>
        <v>0.42593866866118174</v>
      </c>
    </row>
    <row r="16" spans="2:10">
      <c r="B16" s="60"/>
      <c r="C16" s="60"/>
      <c r="D16" s="63" t="s">
        <v>59</v>
      </c>
      <c r="E16" s="58" t="s">
        <v>58</v>
      </c>
      <c r="F16" s="8">
        <v>1906</v>
      </c>
      <c r="G16" s="8">
        <v>1905.42</v>
      </c>
      <c r="H16" s="21">
        <f t="shared" si="0"/>
        <v>0.9996956977964323</v>
      </c>
    </row>
    <row r="17" spans="2:8">
      <c r="B17" s="60"/>
      <c r="C17" s="60"/>
      <c r="D17" s="29" t="s">
        <v>51</v>
      </c>
      <c r="E17" s="28" t="s">
        <v>50</v>
      </c>
      <c r="F17" s="8">
        <v>3743</v>
      </c>
      <c r="G17" s="8">
        <v>2871.71</v>
      </c>
      <c r="H17" s="21">
        <f t="shared" si="0"/>
        <v>0.76722148009617952</v>
      </c>
    </row>
    <row r="18" spans="2:8" ht="31.5">
      <c r="B18" s="60"/>
      <c r="C18" s="60"/>
      <c r="D18" s="29" t="s">
        <v>44</v>
      </c>
      <c r="E18" s="28" t="s">
        <v>43</v>
      </c>
      <c r="F18" s="8">
        <v>25500</v>
      </c>
      <c r="G18" s="8">
        <v>25216.03</v>
      </c>
      <c r="H18" s="21">
        <f t="shared" si="0"/>
        <v>0.98886392156862746</v>
      </c>
    </row>
    <row r="19" spans="2:8">
      <c r="B19" s="95" t="s">
        <v>79</v>
      </c>
      <c r="C19" s="96"/>
      <c r="D19" s="96"/>
      <c r="E19" s="97"/>
      <c r="F19" s="8">
        <v>0</v>
      </c>
      <c r="G19" s="8">
        <v>4985.42</v>
      </c>
      <c r="H19" s="21"/>
    </row>
    <row r="20" spans="2:8">
      <c r="B20" s="62">
        <v>852</v>
      </c>
      <c r="C20" s="98" t="s">
        <v>17</v>
      </c>
      <c r="D20" s="99"/>
      <c r="E20" s="99"/>
      <c r="F20" s="99"/>
      <c r="G20" s="100"/>
      <c r="H20" s="101"/>
    </row>
    <row r="21" spans="2:8">
      <c r="B21" s="31"/>
      <c r="C21" s="30">
        <v>85202</v>
      </c>
      <c r="D21" s="102" t="s">
        <v>68</v>
      </c>
      <c r="E21" s="99"/>
      <c r="F21" s="99"/>
      <c r="G21" s="100"/>
      <c r="H21" s="101"/>
    </row>
    <row r="22" spans="2:8" ht="18.75" customHeight="1">
      <c r="B22" s="56"/>
      <c r="C22" s="60"/>
      <c r="D22" s="61"/>
      <c r="E22" s="59" t="s">
        <v>84</v>
      </c>
      <c r="F22" s="57">
        <v>90050</v>
      </c>
      <c r="G22" s="57">
        <v>75384.3</v>
      </c>
      <c r="H22" s="34">
        <f>+G22/F22</f>
        <v>0.8371382565241533</v>
      </c>
    </row>
    <row r="23" spans="2:8" ht="18.75" customHeight="1">
      <c r="B23" s="95" t="s">
        <v>83</v>
      </c>
      <c r="C23" s="96"/>
      <c r="D23" s="96"/>
      <c r="E23" s="97"/>
      <c r="F23" s="8">
        <v>58192</v>
      </c>
      <c r="G23" s="8">
        <v>58192.04</v>
      </c>
      <c r="H23" s="34">
        <f>+G23/F23</f>
        <v>1.0000006873797085</v>
      </c>
    </row>
    <row r="24" spans="2:8" ht="78.75">
      <c r="B24" s="56"/>
      <c r="C24" s="56"/>
      <c r="D24" s="29" t="s">
        <v>4</v>
      </c>
      <c r="E24" s="28" t="s">
        <v>5</v>
      </c>
      <c r="F24" s="8">
        <v>26000</v>
      </c>
      <c r="G24" s="8">
        <v>6930.09</v>
      </c>
      <c r="H24" s="21">
        <f t="shared" ref="H24:H39" si="1">+G24/F24</f>
        <v>0.26654192307692309</v>
      </c>
    </row>
    <row r="25" spans="2:8">
      <c r="B25" s="56"/>
      <c r="C25" s="56"/>
      <c r="D25" s="29" t="s">
        <v>6</v>
      </c>
      <c r="E25" s="28" t="s">
        <v>7</v>
      </c>
      <c r="F25" s="8">
        <v>62000</v>
      </c>
      <c r="G25" s="8">
        <v>68314.28</v>
      </c>
      <c r="H25" s="21">
        <f t="shared" si="1"/>
        <v>1.1018432258064517</v>
      </c>
    </row>
    <row r="26" spans="2:8">
      <c r="B26" s="56"/>
      <c r="C26" s="56"/>
      <c r="D26" s="29" t="s">
        <v>8</v>
      </c>
      <c r="E26" s="28" t="s">
        <v>9</v>
      </c>
      <c r="F26" s="8">
        <v>50</v>
      </c>
      <c r="G26" s="8">
        <v>139.93</v>
      </c>
      <c r="H26" s="21">
        <f t="shared" si="1"/>
        <v>2.7986</v>
      </c>
    </row>
    <row r="27" spans="2:8" ht="31.5">
      <c r="B27" s="56"/>
      <c r="C27" s="56"/>
      <c r="D27" s="29" t="s">
        <v>82</v>
      </c>
      <c r="E27" s="28" t="s">
        <v>81</v>
      </c>
      <c r="F27" s="8">
        <v>2000</v>
      </c>
      <c r="G27" s="8">
        <v>0</v>
      </c>
      <c r="H27" s="21">
        <f t="shared" si="1"/>
        <v>0</v>
      </c>
    </row>
    <row r="28" spans="2:8">
      <c r="B28" s="56"/>
      <c r="C28" s="56"/>
      <c r="D28" s="60"/>
      <c r="E28" s="59" t="s">
        <v>36</v>
      </c>
      <c r="F28" s="57">
        <f>SUM(F29:F39)</f>
        <v>148242</v>
      </c>
      <c r="G28" s="57">
        <f>+G29+G30+G31+G32+G33+G34+G35+G36+G37+G38</f>
        <v>91939.200000000012</v>
      </c>
      <c r="H28" s="34">
        <f t="shared" si="1"/>
        <v>0.62019670538713734</v>
      </c>
    </row>
    <row r="29" spans="2:8">
      <c r="B29" s="56"/>
      <c r="C29" s="56"/>
      <c r="D29" s="29" t="s">
        <v>67</v>
      </c>
      <c r="E29" s="32" t="s">
        <v>66</v>
      </c>
      <c r="F29" s="52">
        <v>3000</v>
      </c>
      <c r="G29" s="52">
        <v>1664.8</v>
      </c>
      <c r="H29" s="21">
        <f t="shared" si="1"/>
        <v>0.55493333333333328</v>
      </c>
    </row>
    <row r="30" spans="2:8">
      <c r="B30" s="56"/>
      <c r="C30" s="56"/>
      <c r="D30" s="29" t="s">
        <v>65</v>
      </c>
      <c r="E30" s="32" t="s">
        <v>64</v>
      </c>
      <c r="F30" s="52">
        <v>400</v>
      </c>
      <c r="G30" s="52">
        <v>259.77999999999997</v>
      </c>
      <c r="H30" s="21">
        <f t="shared" si="1"/>
        <v>0.64944999999999997</v>
      </c>
    </row>
    <row r="31" spans="2:8">
      <c r="B31" s="56"/>
      <c r="C31" s="56"/>
      <c r="D31" s="29" t="s">
        <v>63</v>
      </c>
      <c r="E31" s="28" t="s">
        <v>62</v>
      </c>
      <c r="F31" s="52">
        <v>19192</v>
      </c>
      <c r="G31" s="52">
        <v>13322.32</v>
      </c>
      <c r="H31" s="21">
        <f t="shared" si="1"/>
        <v>0.69416006669445596</v>
      </c>
    </row>
    <row r="32" spans="2:8">
      <c r="B32" s="56"/>
      <c r="C32" s="56"/>
      <c r="D32" s="29" t="s">
        <v>61</v>
      </c>
      <c r="E32" s="28" t="s">
        <v>60</v>
      </c>
      <c r="F32" s="52">
        <v>25650</v>
      </c>
      <c r="G32" s="52">
        <v>27401.06</v>
      </c>
      <c r="H32" s="21">
        <f t="shared" si="1"/>
        <v>1.0682674463937623</v>
      </c>
    </row>
    <row r="33" spans="2:8">
      <c r="B33" s="56"/>
      <c r="C33" s="56"/>
      <c r="D33" s="29" t="s">
        <v>59</v>
      </c>
      <c r="E33" s="28" t="s">
        <v>58</v>
      </c>
      <c r="F33" s="52">
        <v>27000</v>
      </c>
      <c r="G33" s="52">
        <v>25397.59</v>
      </c>
      <c r="H33" s="21">
        <f t="shared" si="1"/>
        <v>0.94065148148148148</v>
      </c>
    </row>
    <row r="34" spans="2:8">
      <c r="B34" s="56"/>
      <c r="C34" s="56"/>
      <c r="D34" s="29" t="s">
        <v>57</v>
      </c>
      <c r="E34" s="28" t="s">
        <v>56</v>
      </c>
      <c r="F34" s="52">
        <v>2000</v>
      </c>
      <c r="G34" s="52">
        <v>1991.07</v>
      </c>
      <c r="H34" s="21">
        <f t="shared" si="1"/>
        <v>0.99553499999999995</v>
      </c>
    </row>
    <row r="35" spans="2:8">
      <c r="B35" s="56"/>
      <c r="C35" s="56"/>
      <c r="D35" s="29" t="s">
        <v>55</v>
      </c>
      <c r="E35" s="28" t="s">
        <v>54</v>
      </c>
      <c r="F35" s="52">
        <v>3000</v>
      </c>
      <c r="G35" s="52">
        <v>1250.3499999999999</v>
      </c>
      <c r="H35" s="21">
        <f t="shared" si="1"/>
        <v>0.41678333333333328</v>
      </c>
    </row>
    <row r="36" spans="2:8">
      <c r="B36" s="56"/>
      <c r="C36" s="56"/>
      <c r="D36" s="29" t="s">
        <v>53</v>
      </c>
      <c r="E36" s="28" t="s">
        <v>52</v>
      </c>
      <c r="F36" s="52">
        <v>4000</v>
      </c>
      <c r="G36" s="52">
        <v>3948</v>
      </c>
      <c r="H36" s="21">
        <f t="shared" si="1"/>
        <v>0.98699999999999999</v>
      </c>
    </row>
    <row r="37" spans="2:8">
      <c r="B37" s="56"/>
      <c r="C37" s="56"/>
      <c r="D37" s="29" t="s">
        <v>51</v>
      </c>
      <c r="E37" s="28" t="s">
        <v>50</v>
      </c>
      <c r="F37" s="52">
        <v>7000</v>
      </c>
      <c r="G37" s="52">
        <v>5690.53</v>
      </c>
      <c r="H37" s="21">
        <f t="shared" si="1"/>
        <v>0.81293285714285712</v>
      </c>
    </row>
    <row r="38" spans="2:8">
      <c r="B38" s="56"/>
      <c r="C38" s="56"/>
      <c r="D38" s="29" t="s">
        <v>47</v>
      </c>
      <c r="E38" s="28" t="s">
        <v>80</v>
      </c>
      <c r="F38" s="52">
        <v>12000</v>
      </c>
      <c r="G38" s="52">
        <v>11013.7</v>
      </c>
      <c r="H38" s="21">
        <f t="shared" si="1"/>
        <v>0.91780833333333345</v>
      </c>
    </row>
    <row r="39" spans="2:8">
      <c r="B39" s="55"/>
      <c r="C39" s="54"/>
      <c r="D39" s="53" t="s">
        <v>44</v>
      </c>
      <c r="E39" s="28" t="s">
        <v>45</v>
      </c>
      <c r="F39" s="52">
        <v>45000</v>
      </c>
      <c r="G39" s="52">
        <v>0</v>
      </c>
      <c r="H39" s="21">
        <f t="shared" si="1"/>
        <v>0</v>
      </c>
    </row>
    <row r="40" spans="2:8">
      <c r="B40" s="95" t="s">
        <v>79</v>
      </c>
      <c r="C40" s="96"/>
      <c r="D40" s="96"/>
      <c r="E40" s="97"/>
      <c r="F40" s="8">
        <v>0</v>
      </c>
      <c r="G40" s="8">
        <v>41637.14</v>
      </c>
      <c r="H40" s="21"/>
    </row>
    <row r="41" spans="2:8">
      <c r="B41" s="51">
        <v>801</v>
      </c>
      <c r="C41" s="84" t="s">
        <v>19</v>
      </c>
      <c r="D41" s="85"/>
      <c r="E41" s="85"/>
      <c r="F41" s="85"/>
      <c r="G41" s="86"/>
      <c r="H41" s="87"/>
    </row>
    <row r="42" spans="2:8">
      <c r="B42" s="50"/>
      <c r="C42" s="49">
        <v>80148</v>
      </c>
      <c r="D42" s="88" t="s">
        <v>85</v>
      </c>
      <c r="E42" s="85"/>
      <c r="F42" s="85"/>
      <c r="G42" s="86"/>
      <c r="H42" s="87"/>
    </row>
    <row r="43" spans="2:8">
      <c r="B43" s="40"/>
      <c r="C43" s="46"/>
      <c r="D43" s="48"/>
      <c r="E43" s="45" t="s">
        <v>84</v>
      </c>
      <c r="F43" s="44">
        <v>252600</v>
      </c>
      <c r="G43" s="44">
        <f>+G45+G46+G47</f>
        <v>257793.81999999998</v>
      </c>
      <c r="H43" s="47">
        <f>+G43/F43</f>
        <v>1.02056144101346</v>
      </c>
    </row>
    <row r="44" spans="2:8">
      <c r="B44" s="89" t="s">
        <v>83</v>
      </c>
      <c r="C44" s="90"/>
      <c r="D44" s="90"/>
      <c r="E44" s="91"/>
      <c r="F44" s="36">
        <v>3060</v>
      </c>
      <c r="G44" s="36">
        <v>3059</v>
      </c>
      <c r="H44" s="35"/>
    </row>
    <row r="45" spans="2:8">
      <c r="B45" s="40"/>
      <c r="C45" s="40"/>
      <c r="D45" s="39" t="s">
        <v>6</v>
      </c>
      <c r="E45" s="38" t="s">
        <v>7</v>
      </c>
      <c r="F45" s="36">
        <v>242370</v>
      </c>
      <c r="G45" s="36">
        <v>250621.05</v>
      </c>
      <c r="H45" s="35">
        <f>+G45/F45</f>
        <v>1.0340431984156455</v>
      </c>
    </row>
    <row r="46" spans="2:8">
      <c r="B46" s="40"/>
      <c r="C46" s="40"/>
      <c r="D46" s="39" t="s">
        <v>8</v>
      </c>
      <c r="E46" s="38" t="s">
        <v>9</v>
      </c>
      <c r="F46" s="36">
        <v>230</v>
      </c>
      <c r="G46" s="36">
        <v>125.97</v>
      </c>
      <c r="H46" s="35">
        <f>+G46/F46</f>
        <v>0.54769565217391303</v>
      </c>
    </row>
    <row r="47" spans="2:8" ht="25.5">
      <c r="B47" s="40"/>
      <c r="C47" s="40"/>
      <c r="D47" s="39" t="s">
        <v>82</v>
      </c>
      <c r="E47" s="38" t="s">
        <v>81</v>
      </c>
      <c r="F47" s="36">
        <v>10000</v>
      </c>
      <c r="G47" s="36">
        <v>7046.8</v>
      </c>
      <c r="H47" s="35">
        <f>+G47/F47</f>
        <v>0.70467999999999997</v>
      </c>
    </row>
    <row r="48" spans="2:8">
      <c r="B48" s="40"/>
      <c r="C48" s="40"/>
      <c r="D48" s="46"/>
      <c r="E48" s="45" t="s">
        <v>36</v>
      </c>
      <c r="F48" s="44">
        <f>SUM(F49:F57)</f>
        <v>252600</v>
      </c>
      <c r="G48" s="44">
        <f>+G49+G50+G51+G52+G53+G54+G55+G56+G57</f>
        <v>250042.32</v>
      </c>
      <c r="H48" s="35">
        <f>+G48/F48</f>
        <v>0.98987458432304043</v>
      </c>
    </row>
    <row r="49" spans="2:8">
      <c r="B49" s="40"/>
      <c r="C49" s="40"/>
      <c r="D49" s="43">
        <v>4170</v>
      </c>
      <c r="E49" s="42" t="s">
        <v>62</v>
      </c>
      <c r="F49" s="37">
        <v>9100</v>
      </c>
      <c r="G49" s="37">
        <v>9344.11</v>
      </c>
      <c r="H49" s="41">
        <v>0.61</v>
      </c>
    </row>
    <row r="50" spans="2:8">
      <c r="B50" s="40"/>
      <c r="C50" s="40"/>
      <c r="D50" s="39" t="s">
        <v>61</v>
      </c>
      <c r="E50" s="38" t="s">
        <v>60</v>
      </c>
      <c r="F50" s="37">
        <v>18500</v>
      </c>
      <c r="G50" s="37">
        <v>17677.34</v>
      </c>
      <c r="H50" s="35">
        <f>+G50/F50</f>
        <v>0.95553189189189192</v>
      </c>
    </row>
    <row r="51" spans="2:8">
      <c r="B51" s="40"/>
      <c r="C51" s="40"/>
      <c r="D51" s="39" t="s">
        <v>59</v>
      </c>
      <c r="E51" s="38" t="s">
        <v>58</v>
      </c>
      <c r="F51" s="37">
        <v>201400</v>
      </c>
      <c r="G51" s="37">
        <v>203521.24</v>
      </c>
      <c r="H51" s="35">
        <f>+G51/F51</f>
        <v>1.0105324726911618</v>
      </c>
    </row>
    <row r="52" spans="2:8">
      <c r="B52" s="40"/>
      <c r="C52" s="40"/>
      <c r="D52" s="39" t="s">
        <v>55</v>
      </c>
      <c r="E52" s="38" t="s">
        <v>54</v>
      </c>
      <c r="F52" s="37">
        <v>3500</v>
      </c>
      <c r="G52" s="37">
        <v>3500</v>
      </c>
      <c r="H52" s="35">
        <f>+G52/F52</f>
        <v>1</v>
      </c>
    </row>
    <row r="53" spans="2:8">
      <c r="B53" s="40"/>
      <c r="C53" s="40"/>
      <c r="D53" s="39" t="s">
        <v>53</v>
      </c>
      <c r="E53" s="38" t="s">
        <v>52</v>
      </c>
      <c r="F53" s="37">
        <v>4000</v>
      </c>
      <c r="G53" s="37">
        <v>0</v>
      </c>
      <c r="H53" s="35">
        <f>+G53/F53</f>
        <v>0</v>
      </c>
    </row>
    <row r="54" spans="2:8">
      <c r="B54" s="40"/>
      <c r="C54" s="40"/>
      <c r="D54" s="39" t="s">
        <v>51</v>
      </c>
      <c r="E54" s="38" t="s">
        <v>50</v>
      </c>
      <c r="F54" s="37">
        <v>8000</v>
      </c>
      <c r="G54" s="37">
        <v>8946.6299999999992</v>
      </c>
      <c r="H54" s="35">
        <f>+G54/F54</f>
        <v>1.1183287499999999</v>
      </c>
    </row>
    <row r="55" spans="2:8">
      <c r="B55" s="40"/>
      <c r="C55" s="40"/>
      <c r="D55" s="39" t="s">
        <v>49</v>
      </c>
      <c r="E55" s="38" t="s">
        <v>48</v>
      </c>
      <c r="F55" s="37">
        <v>100</v>
      </c>
      <c r="G55" s="37">
        <v>80</v>
      </c>
      <c r="H55" s="35">
        <v>0</v>
      </c>
    </row>
    <row r="56" spans="2:8">
      <c r="B56" s="40"/>
      <c r="C56" s="40"/>
      <c r="D56" s="39" t="s">
        <v>47</v>
      </c>
      <c r="E56" s="38" t="s">
        <v>80</v>
      </c>
      <c r="F56" s="37">
        <v>6000</v>
      </c>
      <c r="G56" s="37">
        <v>5326</v>
      </c>
      <c r="H56" s="35"/>
    </row>
    <row r="57" spans="2:8" ht="25.5">
      <c r="B57" s="40"/>
      <c r="C57" s="40"/>
      <c r="D57" s="39" t="s">
        <v>46</v>
      </c>
      <c r="E57" s="38" t="s">
        <v>90</v>
      </c>
      <c r="F57" s="37">
        <v>2000</v>
      </c>
      <c r="G57" s="37">
        <v>1647</v>
      </c>
      <c r="H57" s="35">
        <f>+G57/F57</f>
        <v>0.82350000000000001</v>
      </c>
    </row>
    <row r="58" spans="2:8">
      <c r="B58" s="89" t="s">
        <v>79</v>
      </c>
      <c r="C58" s="90"/>
      <c r="D58" s="90"/>
      <c r="E58" s="91"/>
      <c r="F58" s="36">
        <v>3060</v>
      </c>
      <c r="G58" s="36">
        <v>10810.5</v>
      </c>
      <c r="H58" s="35"/>
    </row>
    <row r="59" spans="2:8" ht="17.25" customHeight="1">
      <c r="B59" s="89" t="s">
        <v>91</v>
      </c>
      <c r="C59" s="90"/>
      <c r="D59" s="90"/>
      <c r="E59" s="91"/>
      <c r="F59" s="36">
        <v>64575</v>
      </c>
      <c r="G59" s="36">
        <f>+G11+G23+G44</f>
        <v>64574.5</v>
      </c>
      <c r="H59" s="35"/>
    </row>
    <row r="60" spans="2:8">
      <c r="B60" s="92" t="s">
        <v>78</v>
      </c>
      <c r="C60" s="93"/>
      <c r="D60" s="93"/>
      <c r="E60" s="94"/>
      <c r="F60" s="36">
        <v>3060</v>
      </c>
      <c r="G60" s="37">
        <f>+G58+G40+G19</f>
        <v>57433.06</v>
      </c>
      <c r="H60" s="35"/>
    </row>
    <row r="61" spans="2:8">
      <c r="B61" s="81" t="s">
        <v>10</v>
      </c>
      <c r="C61" s="82"/>
      <c r="D61" s="82"/>
      <c r="E61" s="83"/>
      <c r="F61" s="4">
        <v>373150</v>
      </c>
      <c r="G61" s="4">
        <f>+G43+G22+G10</f>
        <v>365972.2</v>
      </c>
      <c r="H61" s="34">
        <f>+G61/F61</f>
        <v>0.9807643038992363</v>
      </c>
    </row>
    <row r="62" spans="2:8">
      <c r="B62" s="81" t="s">
        <v>77</v>
      </c>
      <c r="C62" s="82"/>
      <c r="D62" s="82"/>
      <c r="E62" s="83"/>
      <c r="F62" s="4">
        <v>434665</v>
      </c>
      <c r="G62" s="4">
        <f>+G48+G28+G14</f>
        <v>373113.64</v>
      </c>
      <c r="H62" s="34">
        <f>+G62/F62</f>
        <v>0.85839356745999795</v>
      </c>
    </row>
  </sheetData>
  <mergeCells count="18">
    <mergeCell ref="G1:H1"/>
    <mergeCell ref="B3:H4"/>
    <mergeCell ref="C8:H8"/>
    <mergeCell ref="D9:H9"/>
    <mergeCell ref="B11:E11"/>
    <mergeCell ref="B19:E19"/>
    <mergeCell ref="C20:H20"/>
    <mergeCell ref="D21:H21"/>
    <mergeCell ref="B23:E23"/>
    <mergeCell ref="B40:E40"/>
    <mergeCell ref="B61:E61"/>
    <mergeCell ref="B62:E62"/>
    <mergeCell ref="C41:H41"/>
    <mergeCell ref="D42:H42"/>
    <mergeCell ref="B44:E44"/>
    <mergeCell ref="B58:E58"/>
    <mergeCell ref="B60:E60"/>
    <mergeCell ref="B59:E59"/>
  </mergeCells>
  <pageMargins left="0.70866141732283472" right="0.70866141732283472" top="0.74803149606299213" bottom="0.74803149606299213" header="0.31496062992125984" footer="0.31496062992125984"/>
  <pageSetup paperSize="9" scale="6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zał nr 1 dochody i wydatki </vt:lpstr>
      <vt:lpstr>dochody własne (2)</vt:lpstr>
      <vt:lpstr>'zał nr 1 dochody i wydatki '!Obszar_wydruku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2009-04-30T12:00:11Z</dcterms:modified>
</cp:coreProperties>
</file>